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SVČ\24-20 - II_354 Ostrov n. O. křiž. II_388 - křiž. II_602 (úsek Ostrov n. O. - Radostín n. O. a Radostín n. O. - Zahradiště)\PDPS\Soupis prací\250331\"/>
    </mc:Choice>
  </mc:AlternateContent>
  <bookViews>
    <workbookView xWindow="0" yWindow="0" windowWidth="28800" windowHeight="11535"/>
  </bookViews>
  <sheets>
    <sheet name="Rekapitulace" sheetId="21" r:id="rId1"/>
    <sheet name="SO 001" sheetId="2" r:id="rId2"/>
    <sheet name="SO 101" sheetId="3" r:id="rId3"/>
    <sheet name="SO 102" sheetId="4" r:id="rId4"/>
    <sheet name="SO 103" sheetId="5" r:id="rId5"/>
    <sheet name="SO 104" sheetId="6" r:id="rId6"/>
    <sheet name="SO 111" sheetId="7" r:id="rId7"/>
    <sheet name="SO 112" sheetId="8" r:id="rId8"/>
    <sheet name="SO 113" sheetId="9" r:id="rId9"/>
    <sheet name="SO 114" sheetId="10" r:id="rId10"/>
    <sheet name="SO 115" sheetId="11" r:id="rId11"/>
    <sheet name="SO 116" sheetId="12" r:id="rId12"/>
    <sheet name="SO 117" sheetId="13" r:id="rId13"/>
    <sheet name="SO 118" sheetId="14" r:id="rId14"/>
    <sheet name="SO 119" sheetId="15" r:id="rId15"/>
    <sheet name="SO 120" sheetId="16" r:id="rId16"/>
    <sheet name="SO 121" sheetId="17" r:id="rId17"/>
    <sheet name="SO 122" sheetId="18" r:id="rId18"/>
    <sheet name="SO 123" sheetId="19" r:id="rId19"/>
    <sheet name="SO 901" sheetId="20" r:id="rId20"/>
  </sheets>
  <calcPr calcId="152511" calcMode="manual"/>
</workbook>
</file>

<file path=xl/calcChain.xml><?xml version="1.0" encoding="utf-8"?>
<calcChain xmlns="http://schemas.openxmlformats.org/spreadsheetml/2006/main">
  <c r="I12" i="20" l="1"/>
  <c r="O12" i="20" s="1"/>
  <c r="I9" i="20"/>
  <c r="I8" i="20" s="1"/>
  <c r="I3" i="20" s="1"/>
  <c r="C28" i="21" s="1"/>
  <c r="I52" i="19"/>
  <c r="I51" i="19" s="1"/>
  <c r="I47" i="19"/>
  <c r="I46" i="19" s="1"/>
  <c r="I42" i="19"/>
  <c r="O42" i="19" s="1"/>
  <c r="I38" i="19"/>
  <c r="I37" i="19" s="1"/>
  <c r="O33" i="19"/>
  <c r="I33" i="19"/>
  <c r="I29" i="19"/>
  <c r="O29" i="19" s="1"/>
  <c r="I26" i="19"/>
  <c r="O26" i="19" s="1"/>
  <c r="I22" i="19"/>
  <c r="O22" i="19" s="1"/>
  <c r="I18" i="19"/>
  <c r="O18" i="19" s="1"/>
  <c r="I14" i="19"/>
  <c r="O14" i="19" s="1"/>
  <c r="I8" i="19"/>
  <c r="I9" i="19"/>
  <c r="O9" i="19" s="1"/>
  <c r="I47" i="18"/>
  <c r="I48" i="18"/>
  <c r="O48" i="18" s="1"/>
  <c r="I42" i="18"/>
  <c r="I43" i="18"/>
  <c r="O43" i="18" s="1"/>
  <c r="I33" i="18"/>
  <c r="I38" i="18"/>
  <c r="O38" i="18" s="1"/>
  <c r="O34" i="18"/>
  <c r="I34" i="18"/>
  <c r="O29" i="18"/>
  <c r="I29" i="18"/>
  <c r="I25" i="18"/>
  <c r="O25" i="18" s="1"/>
  <c r="O22" i="18"/>
  <c r="I22" i="18"/>
  <c r="I18" i="18"/>
  <c r="O18" i="18" s="1"/>
  <c r="I14" i="18"/>
  <c r="O14" i="18" s="1"/>
  <c r="I8" i="18"/>
  <c r="I9" i="18"/>
  <c r="O9" i="18" s="1"/>
  <c r="I48" i="17"/>
  <c r="I47" i="17" s="1"/>
  <c r="I43" i="17"/>
  <c r="I42" i="17" s="1"/>
  <c r="I33" i="17"/>
  <c r="I38" i="17"/>
  <c r="O38" i="17" s="1"/>
  <c r="O34" i="17"/>
  <c r="I34" i="17"/>
  <c r="O29" i="17"/>
  <c r="I29" i="17"/>
  <c r="I25" i="17"/>
  <c r="O25" i="17" s="1"/>
  <c r="I22" i="17"/>
  <c r="I13" i="17" s="1"/>
  <c r="O18" i="17"/>
  <c r="I18" i="17"/>
  <c r="I14" i="17"/>
  <c r="O14" i="17" s="1"/>
  <c r="I8" i="17"/>
  <c r="I3" i="17" s="1"/>
  <c r="C25" i="21" s="1"/>
  <c r="I9" i="17"/>
  <c r="O9" i="17" s="1"/>
  <c r="I68" i="16"/>
  <c r="O68" i="16" s="1"/>
  <c r="I64" i="16"/>
  <c r="O64" i="16" s="1"/>
  <c r="O60" i="16"/>
  <c r="I60" i="16"/>
  <c r="I56" i="16"/>
  <c r="O56" i="16" s="1"/>
  <c r="O52" i="16"/>
  <c r="I52" i="16"/>
  <c r="I51" i="16" s="1"/>
  <c r="O47" i="16"/>
  <c r="I47" i="16"/>
  <c r="I43" i="16"/>
  <c r="O43" i="16" s="1"/>
  <c r="I39" i="16"/>
  <c r="O39" i="16" s="1"/>
  <c r="O35" i="16"/>
  <c r="I35" i="16"/>
  <c r="O30" i="16"/>
  <c r="I30" i="16"/>
  <c r="I26" i="16"/>
  <c r="I25" i="16" s="1"/>
  <c r="I21" i="16"/>
  <c r="O21" i="16" s="1"/>
  <c r="O18" i="16"/>
  <c r="I18" i="16"/>
  <c r="I14" i="16"/>
  <c r="O14" i="16" s="1"/>
  <c r="I9" i="16"/>
  <c r="I8" i="16" s="1"/>
  <c r="I38" i="15"/>
  <c r="O39" i="15"/>
  <c r="I39" i="15"/>
  <c r="I25" i="15"/>
  <c r="O34" i="15"/>
  <c r="I34" i="15"/>
  <c r="I30" i="15"/>
  <c r="O30" i="15" s="1"/>
  <c r="O26" i="15"/>
  <c r="I26" i="15"/>
  <c r="O21" i="15"/>
  <c r="I21" i="15"/>
  <c r="I18" i="15"/>
  <c r="O18" i="15" s="1"/>
  <c r="I14" i="15"/>
  <c r="I13" i="15" s="1"/>
  <c r="I9" i="15"/>
  <c r="I8" i="15" s="1"/>
  <c r="I3" i="15" s="1"/>
  <c r="C23" i="21" s="1"/>
  <c r="I35" i="14"/>
  <c r="I34" i="14" s="1"/>
  <c r="I25" i="14"/>
  <c r="I30" i="14"/>
  <c r="O30" i="14" s="1"/>
  <c r="O26" i="14"/>
  <c r="I26" i="14"/>
  <c r="O21" i="14"/>
  <c r="I21" i="14"/>
  <c r="O18" i="14"/>
  <c r="I18" i="14"/>
  <c r="I14" i="14"/>
  <c r="I13" i="14" s="1"/>
  <c r="I8" i="14"/>
  <c r="I3" i="14" s="1"/>
  <c r="C22" i="21" s="1"/>
  <c r="O9" i="14"/>
  <c r="I9" i="14"/>
  <c r="I51" i="13"/>
  <c r="I60" i="13"/>
  <c r="O60" i="13" s="1"/>
  <c r="O56" i="13"/>
  <c r="I56" i="13"/>
  <c r="I52" i="13"/>
  <c r="O52" i="13" s="1"/>
  <c r="O47" i="13"/>
  <c r="I47" i="13"/>
  <c r="I43" i="13"/>
  <c r="O43" i="13" s="1"/>
  <c r="O39" i="13"/>
  <c r="I39" i="13"/>
  <c r="I35" i="13"/>
  <c r="I34" i="13" s="1"/>
  <c r="I25" i="13"/>
  <c r="I30" i="13"/>
  <c r="O30" i="13" s="1"/>
  <c r="O26" i="13"/>
  <c r="I26" i="13"/>
  <c r="O21" i="13"/>
  <c r="I21" i="13"/>
  <c r="O18" i="13"/>
  <c r="I18" i="13"/>
  <c r="I14" i="13"/>
  <c r="I13" i="13" s="1"/>
  <c r="I8" i="13"/>
  <c r="I3" i="13" s="1"/>
  <c r="C21" i="21" s="1"/>
  <c r="O9" i="13"/>
  <c r="I9" i="13"/>
  <c r="I56" i="12"/>
  <c r="I61" i="12"/>
  <c r="O61" i="12" s="1"/>
  <c r="O57" i="12"/>
  <c r="I57" i="12"/>
  <c r="O52" i="12"/>
  <c r="I52" i="12"/>
  <c r="O48" i="12"/>
  <c r="I48" i="12"/>
  <c r="I44" i="12"/>
  <c r="I43" i="12" s="1"/>
  <c r="O39" i="12"/>
  <c r="I39" i="12"/>
  <c r="I35" i="12"/>
  <c r="I34" i="12" s="1"/>
  <c r="I30" i="12"/>
  <c r="O30" i="12" s="1"/>
  <c r="I26" i="12"/>
  <c r="O26" i="12" s="1"/>
  <c r="I13" i="12"/>
  <c r="I21" i="12"/>
  <c r="O21" i="12" s="1"/>
  <c r="O18" i="12"/>
  <c r="I18" i="12"/>
  <c r="I14" i="12"/>
  <c r="O14" i="12" s="1"/>
  <c r="I9" i="12"/>
  <c r="I8" i="12" s="1"/>
  <c r="I62" i="11"/>
  <c r="O62" i="11" s="1"/>
  <c r="I58" i="11"/>
  <c r="O58" i="11" s="1"/>
  <c r="I55" i="11"/>
  <c r="I51" i="11" s="1"/>
  <c r="O52" i="11"/>
  <c r="I52" i="11"/>
  <c r="I38" i="11"/>
  <c r="O47" i="11"/>
  <c r="I47" i="11"/>
  <c r="I43" i="11"/>
  <c r="O43" i="11" s="1"/>
  <c r="O39" i="11"/>
  <c r="I39" i="11"/>
  <c r="O34" i="11"/>
  <c r="I34" i="11"/>
  <c r="I33" i="11" s="1"/>
  <c r="O29" i="11"/>
  <c r="I29" i="11"/>
  <c r="O25" i="11"/>
  <c r="I25" i="11"/>
  <c r="I21" i="11"/>
  <c r="O21" i="11" s="1"/>
  <c r="O18" i="11"/>
  <c r="I18" i="11"/>
  <c r="I14" i="11"/>
  <c r="I13" i="11" s="1"/>
  <c r="I8" i="11"/>
  <c r="I9" i="11"/>
  <c r="O9" i="11" s="1"/>
  <c r="I59" i="10"/>
  <c r="O59" i="10" s="1"/>
  <c r="I55" i="10"/>
  <c r="O55" i="10" s="1"/>
  <c r="O51" i="10"/>
  <c r="I51" i="10"/>
  <c r="I48" i="10"/>
  <c r="I47" i="10" s="1"/>
  <c r="I43" i="10"/>
  <c r="I42" i="10" s="1"/>
  <c r="I33" i="10"/>
  <c r="I38" i="10"/>
  <c r="O38" i="10" s="1"/>
  <c r="O34" i="10"/>
  <c r="I34" i="10"/>
  <c r="O29" i="10"/>
  <c r="I29" i="10"/>
  <c r="O25" i="10"/>
  <c r="I25" i="10"/>
  <c r="I22" i="10"/>
  <c r="O22" i="10" s="1"/>
  <c r="O18" i="10"/>
  <c r="I18" i="10"/>
  <c r="I14" i="10"/>
  <c r="I13" i="10" s="1"/>
  <c r="I8" i="10"/>
  <c r="I3" i="10" s="1"/>
  <c r="C18" i="21" s="1"/>
  <c r="I9" i="10"/>
  <c r="O9" i="10" s="1"/>
  <c r="I9" i="9"/>
  <c r="I8" i="9" s="1"/>
  <c r="I3" i="9" s="1"/>
  <c r="C17" i="21" s="1"/>
  <c r="O59" i="8"/>
  <c r="I59" i="8"/>
  <c r="I55" i="8"/>
  <c r="I54" i="8" s="1"/>
  <c r="I50" i="8"/>
  <c r="O50" i="8" s="1"/>
  <c r="O46" i="8"/>
  <c r="I46" i="8"/>
  <c r="I42" i="8"/>
  <c r="O42" i="8" s="1"/>
  <c r="I38" i="8"/>
  <c r="O38" i="8" s="1"/>
  <c r="I28" i="8"/>
  <c r="I33" i="8"/>
  <c r="O33" i="8" s="1"/>
  <c r="O29" i="8"/>
  <c r="I29" i="8"/>
  <c r="O24" i="8"/>
  <c r="I24" i="8"/>
  <c r="I21" i="8"/>
  <c r="O21" i="8" s="1"/>
  <c r="O18" i="8"/>
  <c r="I18" i="8"/>
  <c r="I14" i="8"/>
  <c r="O14" i="8" s="1"/>
  <c r="I9" i="8"/>
  <c r="I8" i="8" s="1"/>
  <c r="O55" i="7"/>
  <c r="I55" i="7"/>
  <c r="I51" i="7"/>
  <c r="I47" i="7" s="1"/>
  <c r="O48" i="7"/>
  <c r="I48" i="7"/>
  <c r="I42" i="7"/>
  <c r="O43" i="7"/>
  <c r="I43" i="7"/>
  <c r="O38" i="7"/>
  <c r="I38" i="7"/>
  <c r="I34" i="7"/>
  <c r="I33" i="7" s="1"/>
  <c r="O29" i="7"/>
  <c r="I29" i="7"/>
  <c r="I25" i="7"/>
  <c r="O25" i="7" s="1"/>
  <c r="O22" i="7"/>
  <c r="I22" i="7"/>
  <c r="I18" i="7"/>
  <c r="I13" i="7" s="1"/>
  <c r="O14" i="7"/>
  <c r="I14" i="7"/>
  <c r="O9" i="7"/>
  <c r="I9" i="7"/>
  <c r="I8" i="7" s="1"/>
  <c r="I3" i="7" s="1"/>
  <c r="C15" i="21" s="1"/>
  <c r="I64" i="6"/>
  <c r="O64" i="6" s="1"/>
  <c r="O60" i="6"/>
  <c r="I60" i="6"/>
  <c r="I56" i="6"/>
  <c r="O56" i="6" s="1"/>
  <c r="O52" i="6"/>
  <c r="I52" i="6"/>
  <c r="I48" i="6"/>
  <c r="I47" i="6" s="1"/>
  <c r="I43" i="6"/>
  <c r="O43" i="6" s="1"/>
  <c r="I39" i="6"/>
  <c r="O39" i="6" s="1"/>
  <c r="O35" i="6"/>
  <c r="I35" i="6"/>
  <c r="O31" i="6"/>
  <c r="I31" i="6"/>
  <c r="I27" i="6"/>
  <c r="O27" i="6" s="1"/>
  <c r="O22" i="6"/>
  <c r="I22" i="6"/>
  <c r="I18" i="6"/>
  <c r="I13" i="6" s="1"/>
  <c r="I14" i="6"/>
  <c r="O14" i="6" s="1"/>
  <c r="I8" i="6"/>
  <c r="I9" i="6"/>
  <c r="O9" i="6" s="1"/>
  <c r="O107" i="5"/>
  <c r="I107" i="5"/>
  <c r="I103" i="5"/>
  <c r="O103" i="5" s="1"/>
  <c r="O99" i="5"/>
  <c r="I99" i="5"/>
  <c r="I96" i="5"/>
  <c r="I92" i="5" s="1"/>
  <c r="O93" i="5"/>
  <c r="I93" i="5"/>
  <c r="O88" i="5"/>
  <c r="I88" i="5"/>
  <c r="I84" i="5"/>
  <c r="O84" i="5" s="1"/>
  <c r="I80" i="5"/>
  <c r="O80" i="5" s="1"/>
  <c r="O76" i="5"/>
  <c r="I76" i="5"/>
  <c r="I72" i="5"/>
  <c r="O72" i="5" s="1"/>
  <c r="O68" i="5"/>
  <c r="I68" i="5"/>
  <c r="I64" i="5"/>
  <c r="O64" i="5" s="1"/>
  <c r="I60" i="5"/>
  <c r="O60" i="5" s="1"/>
  <c r="O56" i="5"/>
  <c r="I56" i="5"/>
  <c r="I55" i="5" s="1"/>
  <c r="I50" i="5"/>
  <c r="O51" i="5"/>
  <c r="I51" i="5"/>
  <c r="O46" i="5"/>
  <c r="I46" i="5"/>
  <c r="I42" i="5"/>
  <c r="O42" i="5" s="1"/>
  <c r="O38" i="5"/>
  <c r="I38" i="5"/>
  <c r="I34" i="5"/>
  <c r="O34" i="5" s="1"/>
  <c r="I30" i="5"/>
  <c r="O30" i="5" s="1"/>
  <c r="O26" i="5"/>
  <c r="I26" i="5"/>
  <c r="I22" i="5"/>
  <c r="O22" i="5" s="1"/>
  <c r="I18" i="5"/>
  <c r="O18" i="5" s="1"/>
  <c r="O14" i="5"/>
  <c r="I14" i="5"/>
  <c r="I8" i="5"/>
  <c r="O9" i="5"/>
  <c r="I9" i="5"/>
  <c r="O15" i="4"/>
  <c r="I15" i="4"/>
  <c r="I12" i="4"/>
  <c r="O12" i="4" s="1"/>
  <c r="I9" i="4"/>
  <c r="O9" i="4" s="1"/>
  <c r="D12" i="21" s="1"/>
  <c r="O190" i="3"/>
  <c r="I190" i="3"/>
  <c r="I186" i="3"/>
  <c r="O186" i="3" s="1"/>
  <c r="O182" i="3"/>
  <c r="I182" i="3"/>
  <c r="I178" i="3"/>
  <c r="O178" i="3" s="1"/>
  <c r="O174" i="3"/>
  <c r="I174" i="3"/>
  <c r="I171" i="3"/>
  <c r="O171" i="3" s="1"/>
  <c r="I168" i="3"/>
  <c r="O168" i="3" s="1"/>
  <c r="O164" i="3"/>
  <c r="I164" i="3"/>
  <c r="O161" i="3"/>
  <c r="I161" i="3"/>
  <c r="I158" i="3"/>
  <c r="O158" i="3" s="1"/>
  <c r="O155" i="3"/>
  <c r="I155" i="3"/>
  <c r="I152" i="3"/>
  <c r="O152" i="3" s="1"/>
  <c r="O148" i="3"/>
  <c r="I148" i="3"/>
  <c r="I144" i="3"/>
  <c r="O144" i="3" s="1"/>
  <c r="I139" i="3"/>
  <c r="O139" i="3" s="1"/>
  <c r="I135" i="3"/>
  <c r="O135" i="3" s="1"/>
  <c r="O131" i="3"/>
  <c r="I131" i="3"/>
  <c r="I127" i="3"/>
  <c r="O127" i="3" s="1"/>
  <c r="I123" i="3"/>
  <c r="O123" i="3" s="1"/>
  <c r="I119" i="3"/>
  <c r="O119" i="3" s="1"/>
  <c r="I115" i="3"/>
  <c r="O115" i="3" s="1"/>
  <c r="O111" i="3"/>
  <c r="I111" i="3"/>
  <c r="I107" i="3"/>
  <c r="O107" i="3" s="1"/>
  <c r="I103" i="3"/>
  <c r="O103" i="3" s="1"/>
  <c r="I99" i="3"/>
  <c r="O99" i="3" s="1"/>
  <c r="I95" i="3"/>
  <c r="I94" i="3" s="1"/>
  <c r="I90" i="3"/>
  <c r="I89" i="3" s="1"/>
  <c r="I21" i="3"/>
  <c r="I85" i="3"/>
  <c r="O85" i="3" s="1"/>
  <c r="O81" i="3"/>
  <c r="I81" i="3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O49" i="3"/>
  <c r="I49" i="3"/>
  <c r="I45" i="3"/>
  <c r="O45" i="3" s="1"/>
  <c r="I41" i="3"/>
  <c r="O41" i="3" s="1"/>
  <c r="I37" i="3"/>
  <c r="O37" i="3" s="1"/>
  <c r="I33" i="3"/>
  <c r="O33" i="3" s="1"/>
  <c r="I29" i="3"/>
  <c r="O29" i="3" s="1"/>
  <c r="I26" i="3"/>
  <c r="O26" i="3" s="1"/>
  <c r="I22" i="3"/>
  <c r="O22" i="3" s="1"/>
  <c r="I8" i="3"/>
  <c r="I17" i="3"/>
  <c r="O17" i="3" s="1"/>
  <c r="O13" i="3"/>
  <c r="I13" i="3"/>
  <c r="O9" i="3"/>
  <c r="I9" i="3"/>
  <c r="O39" i="2"/>
  <c r="I39" i="2"/>
  <c r="I36" i="2"/>
  <c r="O36" i="2" s="1"/>
  <c r="O33" i="2"/>
  <c r="I33" i="2"/>
  <c r="I30" i="2"/>
  <c r="O30" i="2" s="1"/>
  <c r="I27" i="2"/>
  <c r="O27" i="2" s="1"/>
  <c r="O24" i="2"/>
  <c r="I24" i="2"/>
  <c r="O21" i="2"/>
  <c r="I21" i="2"/>
  <c r="I18" i="2"/>
  <c r="I8" i="2" s="1"/>
  <c r="I3" i="2" s="1"/>
  <c r="C10" i="21" s="1"/>
  <c r="O15" i="2"/>
  <c r="I15" i="2"/>
  <c r="I12" i="2"/>
  <c r="O12" i="2" s="1"/>
  <c r="O9" i="2"/>
  <c r="I9" i="2"/>
  <c r="D26" i="21" l="1"/>
  <c r="D11" i="21"/>
  <c r="I3" i="12"/>
  <c r="C20" i="21" s="1"/>
  <c r="D13" i="21"/>
  <c r="D15" i="21"/>
  <c r="E15" i="21" s="1"/>
  <c r="I3" i="3"/>
  <c r="C11" i="21" s="1"/>
  <c r="E11" i="21" s="1"/>
  <c r="D19" i="21"/>
  <c r="I26" i="6"/>
  <c r="I3" i="6" s="1"/>
  <c r="C14" i="21" s="1"/>
  <c r="E14" i="21" s="1"/>
  <c r="I61" i="11"/>
  <c r="I3" i="11" s="1"/>
  <c r="C19" i="21" s="1"/>
  <c r="E19" i="21" s="1"/>
  <c r="I25" i="12"/>
  <c r="O9" i="20"/>
  <c r="D28" i="21" s="1"/>
  <c r="E28" i="21" s="1"/>
  <c r="O35" i="12"/>
  <c r="I34" i="16"/>
  <c r="I13" i="19"/>
  <c r="I3" i="19" s="1"/>
  <c r="C27" i="21" s="1"/>
  <c r="E27" i="21" s="1"/>
  <c r="O90" i="3"/>
  <c r="O96" i="5"/>
  <c r="O18" i="7"/>
  <c r="O14" i="10"/>
  <c r="D18" i="21" s="1"/>
  <c r="E18" i="21" s="1"/>
  <c r="O43" i="10"/>
  <c r="O14" i="11"/>
  <c r="O9" i="12"/>
  <c r="D20" i="21" s="1"/>
  <c r="O35" i="13"/>
  <c r="O35" i="14"/>
  <c r="O43" i="17"/>
  <c r="D25" i="21" s="1"/>
  <c r="E25" i="21" s="1"/>
  <c r="I8" i="4"/>
  <c r="I3" i="4" s="1"/>
  <c r="C12" i="21" s="1"/>
  <c r="E12" i="21" s="1"/>
  <c r="O18" i="6"/>
  <c r="D14" i="21" s="1"/>
  <c r="O48" i="6"/>
  <c r="I37" i="8"/>
  <c r="I13" i="16"/>
  <c r="I3" i="16" s="1"/>
  <c r="C24" i="21" s="1"/>
  <c r="E24" i="21" s="1"/>
  <c r="O38" i="19"/>
  <c r="D27" i="21" s="1"/>
  <c r="O26" i="16"/>
  <c r="O48" i="17"/>
  <c r="I13" i="18"/>
  <c r="I3" i="18" s="1"/>
  <c r="C26" i="21" s="1"/>
  <c r="E26" i="21" s="1"/>
  <c r="O51" i="7"/>
  <c r="I13" i="8"/>
  <c r="I3" i="8" s="1"/>
  <c r="C16" i="21" s="1"/>
  <c r="E16" i="21" s="1"/>
  <c r="O55" i="8"/>
  <c r="O48" i="10"/>
  <c r="O44" i="12"/>
  <c r="O14" i="13"/>
  <c r="D21" i="21" s="1"/>
  <c r="E21" i="21" s="1"/>
  <c r="O14" i="14"/>
  <c r="D22" i="21" s="1"/>
  <c r="E22" i="21" s="1"/>
  <c r="O9" i="15"/>
  <c r="D23" i="21" s="1"/>
  <c r="E23" i="21" s="1"/>
  <c r="O22" i="17"/>
  <c r="O18" i="2"/>
  <c r="D10" i="21" s="1"/>
  <c r="E10" i="21" s="1"/>
  <c r="O47" i="19"/>
  <c r="O95" i="3"/>
  <c r="I13" i="5"/>
  <c r="I3" i="5" s="1"/>
  <c r="C13" i="21" s="1"/>
  <c r="E13" i="21" s="1"/>
  <c r="I143" i="3"/>
  <c r="O55" i="11"/>
  <c r="O14" i="15"/>
  <c r="O34" i="7"/>
  <c r="O9" i="8"/>
  <c r="D16" i="21" s="1"/>
  <c r="O9" i="9"/>
  <c r="D17" i="21" s="1"/>
  <c r="E17" i="21" s="1"/>
  <c r="O9" i="16"/>
  <c r="D24" i="21" s="1"/>
  <c r="O52" i="19"/>
  <c r="E20" i="21" l="1"/>
  <c r="C7" i="21" s="1"/>
  <c r="C6" i="21"/>
</calcChain>
</file>

<file path=xl/sharedStrings.xml><?xml version="1.0" encoding="utf-8"?>
<sst xmlns="http://schemas.openxmlformats.org/spreadsheetml/2006/main" count="3529" uniqueCount="589">
  <si>
    <t>EstiCon</t>
  </si>
  <si>
    <t xml:space="preserve">Firma: </t>
  </si>
  <si>
    <t>Rekapitulace ceny</t>
  </si>
  <si>
    <t>Stavba: 24-20 - II/354 Ostrov n. O. křiž. II/388 - křiž. II/602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</si>
  <si>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</si>
  <si>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</si>
  <si>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</si>
  <si>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</si>
  <si>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</si>
  <si>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</si>
  <si>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</si>
  <si>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</si>
  <si>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</si>
  <si>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</t>
  </si>
  <si>
    <t>Oprava vozovky km 48,955 - 52,126</t>
  </si>
  <si>
    <t>SO 102</t>
  </si>
  <si>
    <t>Obnova dopravního značení km 52,126 - 52,968</t>
  </si>
  <si>
    <t>SO 103</t>
  </si>
  <si>
    <t>Oprava vozovky km 52,968 - 54,201</t>
  </si>
  <si>
    <t>SO 104</t>
  </si>
  <si>
    <t>Souvislá údržba km 54,201 - 56,283</t>
  </si>
  <si>
    <t>SO 111</t>
  </si>
  <si>
    <t>Oprava propustku 354-095P, km 49,036 00</t>
  </si>
  <si>
    <t>SO 112</t>
  </si>
  <si>
    <t>Oprava propustku 354-096P, km 49,105 50</t>
  </si>
  <si>
    <t>SO 113</t>
  </si>
  <si>
    <t>Oprava propustku 354-097P, km 49,402 50</t>
  </si>
  <si>
    <t>SO 114</t>
  </si>
  <si>
    <t>Oprava propustku 354-097aP, km 49,425 00</t>
  </si>
  <si>
    <t>SO 115</t>
  </si>
  <si>
    <t>Oprava propustku 354-097bP, km 50,027 00</t>
  </si>
  <si>
    <t>SO 116</t>
  </si>
  <si>
    <t>Oprava propustku 354-097cP, km 50,944 00</t>
  </si>
  <si>
    <t>SO 117</t>
  </si>
  <si>
    <t>Oprava propustku 354-098P, km 51,267 00</t>
  </si>
  <si>
    <t>SO 118</t>
  </si>
  <si>
    <t>Oprava propustku 354-099P, km 53,920 05</t>
  </si>
  <si>
    <t>SO 119</t>
  </si>
  <si>
    <t>Oprava propustku 354-100P, km 54,617 00</t>
  </si>
  <si>
    <t>SO 120</t>
  </si>
  <si>
    <t>Oprava propustku 354-101P, km 54,885 00</t>
  </si>
  <si>
    <t>SO 121</t>
  </si>
  <si>
    <t>Oprava propustku 354-102P, km 55,344 00</t>
  </si>
  <si>
    <t>SO 122</t>
  </si>
  <si>
    <t>Oprava propustku 354-102aP, km 55,378 00</t>
  </si>
  <si>
    <t>SO 123</t>
  </si>
  <si>
    <t>Oprava propustku 354-102bP, km 55,410 00</t>
  </si>
  <si>
    <t>SO 901</t>
  </si>
  <si>
    <t>Dopravně inženýrské opatření</t>
  </si>
  <si>
    <t>Soupis prací objektu</t>
  </si>
  <si>
    <t>S</t>
  </si>
  <si>
    <t>Stavba:</t>
  </si>
  <si>
    <t>24-20</t>
  </si>
  <si>
    <t>II/354 Ostrov n. O. křiž. II/388 - křiž. II/602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</si>
  <si>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</si>
  <si>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</si>
  <si>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</si>
  <si>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</si>
  <si>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</si>
  <si>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</si>
  <si>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</si>
  <si>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</si>
  <si>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</si>
  <si>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</si>
  <si>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</si>
  <si>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</si>
  <si>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</si>
  <si>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</si>
  <si>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</si>
  <si>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</si>
  <si>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</si>
  <si>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</si>
  <si>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</si>
  <si>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</si>
  <si>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</si>
  <si>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OTSKP ~ 2025</t>
  </si>
  <si>
    <t>PP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</si>
  <si>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</si>
  <si>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</si>
  <si>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</si>
  <si>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</si>
  <si>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Zatěžovací zkouška únosnosti zemní pláně a vozovkových kcí (statická deska), předpoklad 4x</t>
  </si>
  <si>
    <t>02730</t>
  </si>
  <si>
    <t>POMOC PRÁCE ZŘÍZ NEBO ZAJIŠŤ OCHRANU INŽENÝRSKÝCH SÍTÍ</t>
  </si>
  <si>
    <t>Ochrana stávajících inženýrských sítí v ploše staveniště, v souladu s požadavky jednotlivých správců IS_x000D_
Položka bude čerpána dle skutečnosti a se souhlasem TDS</t>
  </si>
  <si>
    <t>Položka zahrnuje:
- veškeré náklady spojené s ochranou inženýrských sítí
Položka nezahrnuje:
- x</t>
  </si>
  <si>
    <t>02760</t>
  </si>
  <si>
    <t>KOMLPETNÍ PRÁCE SOUVISEJÍCÍ SE ZAJIŠTĚNÍM BOZP NA STAVBĚ</t>
  </si>
  <si>
    <t>Kompletní práce se zajištěním BOZP na stavbě a zajištění pohybu osob v prostoru  staveniště dle vyhlášky č. 398/2009 Sb. (přístupové lávky, oplocení atd.)</t>
  </si>
  <si>
    <t>Položka zahrnuje:
- veškeré náklady spojené s objednatelem požadovanými zařízeními
Položka nezahrnuje:
- x</t>
  </si>
  <si>
    <t>02911</t>
  </si>
  <si>
    <t>A</t>
  </si>
  <si>
    <t>OSTATNÍ POŽADAVKY - ZEMĚMĚŘICKÉ ZAMĚŘENÍ</t>
  </si>
  <si>
    <t>Zaměření skutečného provedení stavby ke kolaudaci, vč. digitální podoby, vč. 4x paré tištěné formě a 1x digitální podoba na CD</t>
  </si>
  <si>
    <t>Položka zahrnuje:
- veškeré náklady spojené s objednatelem požadovanými pracemi
Položka nezahrnuje:
- x</t>
  </si>
  <si>
    <t>B</t>
  </si>
  <si>
    <t>Vytyčení stávajících inženýrských sítí v ploše staveniště, v souladu s požadavky jednotlivých správců IS</t>
  </si>
  <si>
    <t>02944</t>
  </si>
  <si>
    <t>OSTAT POŽADAVKY - DOKUMENTACE SKUTEČ PROVEDENÍ V DIGIT FORMĚ</t>
  </si>
  <si>
    <t>zahrnuje veškeré náklady spojené s objednatelem požadovanými pracemi a dokumentaci pro aktualizaci silniční databáze DTM Kraje Vysočina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</si>
  <si>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</si>
  <si>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02946</t>
  </si>
  <si>
    <t>OSTAT POŽADAVKY - FOTODOKUMENTACE</t>
  </si>
  <si>
    <t>Před a po stavbě jednotlivá průčelí budov a plotů, stavbou odkrytá zařízení jiných správců a fotodokumentace průběhu stavby. _x000D_
Bude předáno v digitální podobě na DVD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</si>
  <si>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</si>
  <si>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pasportizace a fotodokumentace objízdných tras (komunikace mimo správu KSÚSV p.o.)_x000D_
položka bude čerpána dle skutečnosti a se souhlasem TDS</t>
  </si>
  <si>
    <t>02991</t>
  </si>
  <si>
    <t>OSTATNÍ POŽADAVKY - INFORMAČNÍ TABULE</t>
  </si>
  <si>
    <t>KUS</t>
  </si>
  <si>
    <t>Rozměr 2,5 x 1,75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</si>
  <si>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</si>
  <si>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</si>
  <si>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</si>
  <si>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Oplocené zařízení staveniště se stavební buňkou a WC.</t>
  </si>
  <si>
    <t>Položka zahrnuje:
 objednatelem povolené náklady na pořízení (event. pronájem), provozování, udržování a likvidaci zhotovitelova zařízení
Položka nezahrnuje:
- x</t>
  </si>
  <si>
    <t>014102</t>
  </si>
  <si>
    <t>1</t>
  </si>
  <si>
    <t>POPLATKY ZA SKLÁDKU</t>
  </si>
  <si>
    <t>T</t>
  </si>
  <si>
    <t>zemina a kamenivo (předpoklad 2000kg/m3)_x000D_
položka bude čerpána dle skutečnosti a se souhlasem TDS</t>
  </si>
  <si>
    <t>VV</t>
  </si>
  <si>
    <t>pol. 11130 43,2*0,15 = 6,480 [A]_x000D_
pol. 12273 154 = 154,000 [B]_x000D_
pol. 12373.A 5 = 5,000 [C]_x000D_
pol. 12373.A 18 = 18,000 [D]_x000D_
pol. 12920 419,9 = 419,900 [E]_x000D_
pol. 12931 4445*0,25 = 1111,250 [F]_x000D_
Mezisoučet = 1714,630 [G]_x000D_
Celkem t G*2,0 = 3429,260 [H]</t>
  </si>
  <si>
    <t>Položka zahrnuje:
- veškeré poplatky provozovateli skládky související s uložením odpadu na skládce.
Položka nezahrnuje:
- x</t>
  </si>
  <si>
    <t>2</t>
  </si>
  <si>
    <t>vozovkové souvrství, předpoklad 2200kg/m3_x000D_
položka bude čerpána dle skutečnosti a se souhlasem TDS</t>
  </si>
  <si>
    <t>pol. 11332 11,2 = 11,200 [A]_x000D_
pol. 11333 10,7 = 10,700 [B]_x000D_
Mezisoučet = 21,900 [C]_x000D_
Celkem t C*2,2 = 48,180 [D]</t>
  </si>
  <si>
    <t>3</t>
  </si>
  <si>
    <t>pařezy_x000D_
položka bude čerpána dle skutečnosti a se souhlasem TDS</t>
  </si>
  <si>
    <t>2*3 = 6,000 [A]</t>
  </si>
  <si>
    <t>Zemní práce</t>
  </si>
  <si>
    <t>11130</t>
  </si>
  <si>
    <t>SEJMUTÍ DRNU</t>
  </si>
  <si>
    <t>M2</t>
  </si>
  <si>
    <t>tl. 150mm_x000D_
včetně odvozu a uložení na skládku, poplatek za skládku vykázán v pol. č. 014102.1</t>
  </si>
  <si>
    <t>2*(1,8*12) = 43,200 [A]</t>
  </si>
  <si>
    <t>Položka zahrnuje:
- vodorovnou dopravu  a uložení na skládku
Položka nezahrnuje:
- x</t>
  </si>
  <si>
    <t>11222</t>
  </si>
  <si>
    <t>ODSTRANĚNÍ PAŘEZŮ D DO 0,9M</t>
  </si>
  <si>
    <t>včetně výkopu a zásypu dle ČSN 73 6133_x000D_
včetně odvozu a uložení na skládku, poplatek za skládku je vykázán v pol. č. 014102.3_x000D_
položka bude čerpána dle skutečnosti a se souhlasem TDS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</si>
  <si>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</si>
  <si>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11332</t>
  </si>
  <si>
    <t>ODSTRANĚNÍ PODKLADŮ ZPEVNĚNÝCH PLOCH Z KAMENIVA NESTMELENÉHO</t>
  </si>
  <si>
    <t>M3</t>
  </si>
  <si>
    <t>odstranění stávajících podkladních vrstev vozovky v místě sanace km 50.010 a 50.075
včetně odvozu a uložení na skládku, poplatek za skládku vykázán v pol. č. 014102.2_x000D_
položka bude čerpána dle skutečnosti a se souhlasem TDS</t>
  </si>
  <si>
    <t>(25+25)*1,12*0,2 = 11,200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</si>
  <si>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</si>
  <si>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</si>
  <si>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</si>
  <si>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(25+25)*1,07*0,2 = 10,700 [A]</t>
  </si>
  <si>
    <t>11372</t>
  </si>
  <si>
    <t>FRÉZOVÁNÍ ZPEVNĚNÝCH PLOCH ASFALTOVÝCH</t>
  </si>
  <si>
    <t>včetně odvozu a uložení na skládku KSÚSV</t>
  </si>
  <si>
    <t>vozovka tl. 50mm 17642,0*0,05 = 882,100 [A]_x000D_
vozovka tl. 100mm (4540+1469)*1,03*0,1 = 618,927 [B]_x000D_
napojení (14,7+21+7+43,3+15,3+11,5+22+8,6+3,5+46+17,3+60,4+22+50,6+13,5+20,4+14,5+35+26+15,5+53,5+54,25+26+43,25+64,6+47,25+7,75)*0,05 = 38,235 [C]_x000D_
napojení ((14,7+21+7+43,3+15,3+11,5+22+8,6+3,5+46+17,3+60,4+22+50,6+13,5+20,4+14,5+35+26+15,5+53,5+54,25+26+43,25+64,6+47,25+7,75)*0,06)/2 = 22,941 [D]_x000D_
Celkové množství = 1562,203</t>
  </si>
  <si>
    <t>113763</t>
  </si>
  <si>
    <t>FRÉZOVÁNÍ DRÁŽKY PRŮŘEZU DO 300MM2 V ASFALTOVÉ VOZOVCE</t>
  </si>
  <si>
    <t>M</t>
  </si>
  <si>
    <t>proříznutí drážky 30x40mm pro opravu trhlin_x000D_
odkup vyfrézovaného materiálu zhotovitelem_x000D_
položka bude čerpána dle skutečnosti a se souhlasem TDS</t>
  </si>
  <si>
    <t>(3170/50)*7,5 = 475,500 [A]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</si>
  <si>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</si>
  <si>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</si>
  <si>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</si>
  <si>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odkop pod krajnicí_x000D_
sanace celé kce vozovky km 50.010 a 50.075 a úseky se svodidly_x000D_
včetně odvozu, uložení na skládku je vykázáno v pol. č. 17120, poplatek za skládku vykázán v pol. č. 014102.1_x000D_
položka bude čerpána dle skutečnosti a se souhlasem TDS</t>
  </si>
  <si>
    <t>2*(7+10)+0,3*(140+72+80+108) = 154,000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</si>
  <si>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</si>
  <si>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</t>
  </si>
  <si>
    <t>ODKOP PRO SPOD STAVBU SILNIC A ŽELEZNIC TŘ. I</t>
  </si>
  <si>
    <t>odkop pro sanaci celé kce vozovky km 50.010 a 50.075
včetně odvozu, uložení na skládku je vykázáno v pol. č. 17120, poplatek za skládku vykázán v pol. č. 014102.1_x000D_
položka bude čerpána dle skutečnosti a se souhlasem TDS</t>
  </si>
  <si>
    <t>sanace vozovky (25+25)*0,1 = 5,000 [A]</t>
  </si>
  <si>
    <t>odkop pro případnou sanaci AZ v místě sanace celé kce vozovky km 50.010 a 50.075
včetně odvozu, uložení na skládku je vykázáno v pol. č. 17120, poplatek za skládku vykázán v pol. č. 014102.1
položka bude čerpána dle skutečnosti a se souhlasem TDS</t>
  </si>
  <si>
    <t>3*10*0,3*2 = 18,000 [A]</t>
  </si>
  <si>
    <t>12920</t>
  </si>
  <si>
    <t>ČIŠTĚNÍ KRAJNIC OD NÁNOSU</t>
  </si>
  <si>
    <t>tl. 100mm
včetně odvozu a uložení na skládku, poplatek za skládku vykázán v pol. č. 014102.1_x000D_
položka bude čerpána dle skutečnosti a se souhlasem TDS</t>
  </si>
  <si>
    <t>4199,0*0,1 = 419,900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</si>
  <si>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</si>
  <si>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</si>
  <si>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</si>
  <si>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a uložení na skládku, poplatek za skládku vykázán v pol. č. 014102.1_x000D_
položka bude čerpána dle skutečnosti a se souhlasem TDS</t>
  </si>
  <si>
    <t>32+50+15+8+22+56+33+29+33+339+288+85+225+346+423+69+285+365+176+258+66+70+28+257+42+168+51+360+189+77 = 4445,000 [A]</t>
  </si>
  <si>
    <t>17120</t>
  </si>
  <si>
    <t>ULOŽENÍ SYPANINY DO NÁSYPŮ A NA SKLÁDKY BEZ ZHUTNĚNÍ</t>
  </si>
  <si>
    <t>uložení materiálu na skládku</t>
  </si>
  <si>
    <t>pol. 12273 154 = 154,000 [A]_x000D_
pol. 12373.A 5 = 5,000 [B]_x000D_
pol. 12373.A 18 = 18,000 [C]_x000D_
Celkové množství = 177,000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</si>
  <si>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</si>
  <si>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</si>
  <si>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</si>
  <si>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materiál vhodný do AZ tl. 300mm dle ČSN 73 6133_x000D_
položka bude čerpána dle skutečnosti a se souhlasem TDS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</si>
  <si>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</si>
  <si>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17311</t>
  </si>
  <si>
    <t>ZEMNÍ KRAJNICE A DOSYPÁVKY SE ZHUTNĚNÍM</t>
  </si>
  <si>
    <t>dosyp pod krajnicí_x000D_
bude použit materiál ze stavby (fréza /odkop)</t>
  </si>
  <si>
    <t>2*(4,5+10)+0,5*(140+72+80+108) = 229,000 [A]</t>
  </si>
  <si>
    <t>Položka zahrnuje:
- kompletní provedení zemní konstrukce vč. výběru vhodného materiálu
- předpokládá se použití pro zeminy nevhodné, příp. podmínečně vhodné, kde je 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</si>
  <si>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</si>
  <si>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</si>
  <si>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 místě sanace celé kce vozovky km 50.010 a 50.075</t>
  </si>
  <si>
    <t>25+25 = 50,000 [A]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</si>
  <si>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</si>
  <si>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</si>
  <si>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</si>
  <si>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včetně opatření humózního materiálu</t>
  </si>
  <si>
    <t>2*(1,8*12)*0,1 = 4,320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</si>
  <si>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</si>
  <si>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</si>
  <si>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</si>
  <si>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</si>
  <si>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Základy</t>
  </si>
  <si>
    <t>21461</t>
  </si>
  <si>
    <t>SEPARAČNÍ GEOTEXTILIE</t>
  </si>
  <si>
    <t>Separační geotextilie typu S2 dle TP 97 (odolnost proti statickému protržení min. 3 kN)</t>
  </si>
  <si>
    <t>3,1*10*2 = 62,000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</si>
  <si>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</si>
  <si>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</si>
  <si>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</si>
  <si>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56140E</t>
  </si>
  <si>
    <t>SMĚSI Z KAMENIVA STMELENÉ CEMENTEM  SC C 3/4</t>
  </si>
  <si>
    <t>SC 0/32 C3/4 tl. 180Mm</t>
  </si>
  <si>
    <t>(25+25)*1,12*0,18 = 10,080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</si>
  <si>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</si>
  <si>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</si>
  <si>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</si>
  <si>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ŠDA 0/63 tl. 250Mm</t>
  </si>
  <si>
    <t>(25+25)*0,25 = 12,500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</si>
  <si>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</si>
  <si>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</si>
  <si>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VOZOVKOVÉ VRSTVY Z RECYKLOVANÉHO MATERIÁLU</t>
  </si>
  <si>
    <t>nezpevněné sjezdy z asf. recyklátu prům. tl. 50mm_x000D_
Bude využit recyklovaný materiál získaný na stavbě nebo ze skládky investora. 
Investor provede max. naložení</t>
  </si>
  <si>
    <t>(7+7,5+9,75+6+9,5+14+11+17,25+12+14+8,5+13+32,5)*0,05 = 8,100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</si>
  <si>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</si>
  <si>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56960</t>
  </si>
  <si>
    <t>ZPEVNĚNÍ KRAJNIC Z RECYKLOVANÉHO MATERIÁLU</t>
  </si>
  <si>
    <t>nezpevněná krajnice z asf. recyklátu tl. 150mm_x000D_
Bude využit recyklovaný materiál získaný na stavbě nebo ze skládky investora. 
Investor provede max. naložení</t>
  </si>
  <si>
    <t>4199,0*0,15 = 629,850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</si>
  <si>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</si>
  <si>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</si>
  <si>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</si>
  <si>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PS-C 0,3kg/m2 po vyštěpení</t>
  </si>
  <si>
    <t>vozovka (4540+17642+1469)*1,03 = 24360,530 [A]_x000D_
napojení (14,7+21+7+43,3+15,3+11,5+22+8,6+3,5+46+17,3+60,4+22+50,6+13,5+20,4+14,5+35+26+15,5+53,5+54,25+26+43,25+64,6+47,25+7,75) = 764,700 [B]_x000D_
Celkové množství = 25125,230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</si>
  <si>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</si>
  <si>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572223</t>
  </si>
  <si>
    <t>SPOJOVACÍ POSTŘIK Z EMULZE DO 1,0KG/M2</t>
  </si>
  <si>
    <t>PS-C 0,7kg/m2 po vyštěpení</t>
  </si>
  <si>
    <t>vozovka (4540+17642+1469)*1,03 = 24360,530 [A]_x000D_
napojení (14,7+21+7+43,3+15,3+11,5+22+8,6+3,5+46+17,3+60,4+22+50,6+13,5+20,4+14,5+35+26+15,5+53,5+54,25+26+43,25+64,6+47,25+7,75)/2 = 382,350 [B]_x000D_
Celkové množství = 24742,880</t>
  </si>
  <si>
    <t>PS-C 1,0kg/m2 po vyštěpení</t>
  </si>
  <si>
    <t>((3170/50)*7,5)*2 = 951,000 [A]</t>
  </si>
  <si>
    <t>57476</t>
  </si>
  <si>
    <t>VOZOVKOVÉ VÝZTUŽNÉ VRSTVY Z GEOMŘÍŽOVINY S TKANINOU</t>
  </si>
  <si>
    <t>sklovláknitý pletený geokompozit min. 100/100 kN/m a protažení do porušení nejvýše 3%, oka 25x25 mm, se stabilitou vázaných bodů min. 50 N, bod měknutí ochranného povlaku min. 230 °C a netkanou PES textilií 20-40 g/m2 a CBR min. 30 N pro zajištění instalace._x000D_
Výztužná vložka bude splňovat požadavky ČSN EN ISO 10319 a TP 115._x000D_
položka bude čerpána dle skutečnosti a se souhlasem TDS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</si>
  <si>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</si>
  <si>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574A04</t>
  </si>
  <si>
    <t>ASFALTOVÝ BETON PRO OBRUSNÉ VRSTVY ACO 11+</t>
  </si>
  <si>
    <t>ACO 11+ 50/70 tl. 50mm</t>
  </si>
  <si>
    <t>vozovka (4540+17642+1469)*0,05 = 1182,550 [A]_x000D_
napojení (14,7+21+7+43,3+15,3+11,5+22+8,6+3,5+46+17,3+60,4+22+50,6+13,5+20,4+14,5+35+26+15,5+53,5+54,25+26+43,25+64,6+47,25+7,75)*0,05 = 38,235 [B]_x000D_
Celkové množství = 1220,785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</si>
  <si>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</si>
  <si>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</si>
  <si>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</si>
  <si>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 tl. 60mm</t>
  </si>
  <si>
    <t>vozovka (4540+17642+1469)*1,03*0,06 = 1461,632 [A]_x000D_
napojení (14,7+21+7+43,3+15,3+11,5+22+8,6+3,5+46+17,3+60,4+22+50,6+13,5+20,4+14,5+35+26+15,5+53,5+54,25+26+43,25+64,6+47,25+7,75)/2*0,06 = 22,941 [B]_x000D_
Celkové množství = 1484,573</t>
  </si>
  <si>
    <t>574E06</t>
  </si>
  <si>
    <t>ASFALTOVÝ BETON PRO PODKLADNÍ VRSTVY ACP 16+, 16S</t>
  </si>
  <si>
    <t>ACP 16+ tl. 60Mm_x000D_
v místě sanace celé kce vozovky km 50.010 a 50.075</t>
  </si>
  <si>
    <t>(25+25)*1,07*0,06 = 3,210 [A]</t>
  </si>
  <si>
    <t>58910</t>
  </si>
  <si>
    <t>VÝPLŇ SPAR ASFALTEM</t>
  </si>
  <si>
    <t>napojení na stávající komunikace_x000D_
položka bude čerpána dle skutečnosti a se souhlasem TDS</t>
  </si>
  <si>
    <t>6,6+2*(7+7+21+7,5+3,75+11,6+11,5+9,1+23+8,6+30+8+25,25+6,8+9,75+7,75+17,6+13,2+7,7+22+27+13+21,75+32,75+19,75)+(54+218+78+82,5+82) = 1265,800 [A]</t>
  </si>
  <si>
    <t>Položka zahrnuje: 
- dodávku předepsaného materiálu
- vyčištění a výplň spar tímto materiálem
Položka nezahrnuje:
- x</t>
  </si>
  <si>
    <t>9</t>
  </si>
  <si>
    <t>Ostatní konstrukce a práce</t>
  </si>
  <si>
    <t>9113A2</t>
  </si>
  <si>
    <t>SVODIDLO OCEL SILNIČ JEDNOSTR, ÚROVEŇ ZADRŽ N1, N2 - MONTÁŽ S PŘESUNEM (BEZ DODÁVKY)</t>
  </si>
  <si>
    <t>silniční ocelová svodidla s úrovní zadržení N2 dle TP 114_x000D_
včetně dovozu ze skládky KSÚSV (materiál dodá KSÚSV), nebo bude použit ze stavby</t>
  </si>
  <si>
    <t>140+72+80+108 = 400,000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</si>
  <si>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</si>
  <si>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9113A3</t>
  </si>
  <si>
    <t>SVODIDLO OCEL SILNIČ JEDNOSTR, ÚROVEŇ ZADRŽ N1, N2 - DEMONTÁŽ S PŘESUNEM</t>
  </si>
  <si>
    <t>včetně odvozu a uložení na skládku KSÚSV pro zpětné použití</t>
  </si>
  <si>
    <t>80+108 = 188,000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</si>
  <si>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</si>
  <si>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</si>
  <si>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</si>
  <si>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bílé</t>
  </si>
  <si>
    <t>Položka zahrnuje:
- dodání a osazení sloupku včetně nutných zemních prací
- vnitrostaveništní a mimostaveništní doprava
- odrazky plastové nebo z retroreflexní fólie
Položka nezahrnuje:
- x</t>
  </si>
  <si>
    <t>červené_x000D_
položka bude čerpána dle skutečnosti a se souhlasem TDS</t>
  </si>
  <si>
    <t>91267</t>
  </si>
  <si>
    <t>ODRAZKY NA SVODIDLA</t>
  </si>
  <si>
    <t>Položka zahrnuje:
- kompletní dodávka se všemi pomocnými a doplňujícími pracemi a součástmi
Položka nezahrnuje:
- x</t>
  </si>
  <si>
    <t>914131</t>
  </si>
  <si>
    <t>DOPRAVNÍ ZNAČKY ZÁKLADNÍ VELIKOSTI OCELOVÉ TŘ RA2 - DODÁVKA A MONTÁŽ</t>
  </si>
  <si>
    <t>výměna SDZ: 1x P2, 1x E2b_x000D_
včetně upevňovacích prvků a osazení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</si>
  <si>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</si>
  <si>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</si>
  <si>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</si>
  <si>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včetně odvozu a uložení na skládku KSÚSV_x000D_
výměna SDZ: 1x P2, 1x E2b_x000D_
rušené SDZ: 2x A7a, 2x E2d</t>
  </si>
  <si>
    <t>2+4 = 6,000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</si>
  <si>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</si>
  <si>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</si>
  <si>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</si>
  <si>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</si>
  <si>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</si>
  <si>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</si>
  <si>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915221</t>
  </si>
  <si>
    <t>VODOR DOPRAV ZNAČ PLASTEM STRUKTURÁLNÍ NEHLUČNÉ - DOD A POKLÁDKA</t>
  </si>
  <si>
    <t>finální DZ</t>
  </si>
  <si>
    <t>V2b 1,5/1,5/0,25 83/2*0,25 = 10,375 [A]_x000D_
V4 0,125 1828*0,25 = 457,000 [B]_x000D_
Celkové množství = 467,375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</si>
  <si>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</si>
  <si>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</si>
  <si>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</si>
  <si>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V2b 1.5/1.5/0.25 11,6/2*0,25 = 1,450 [A]_x000D_
V4 tl. 0,25 4474*0,25 = 1118,500 [B]_x000D_
Celkové množství = 1119,950</t>
  </si>
  <si>
    <t>919111</t>
  </si>
  <si>
    <t>ŘEZÁNÍ ASFALTOVÉHO KRYTU VOZOVEK TL DO 50MM</t>
  </si>
  <si>
    <t>napojení_x000D_
položka bude čerpána dle skutečnosti a se souhlasem TDS</t>
  </si>
  <si>
    <t>Položka zahrnuje:
- řezání vozovkové vrstvy v předepsané tloušťce
- spotřeba vody
Položka nezahrnuje:
- x</t>
  </si>
  <si>
    <t>919112</t>
  </si>
  <si>
    <t>ŘEZÁNÍ ASFALTOVÉHO KRYTU VOZOVEK TL DO 100MM</t>
  </si>
  <si>
    <t>řezání pro ACP v místě sanace</t>
  </si>
  <si>
    <t>2*(2,5+10+2,5) = 30,000 [A]</t>
  </si>
  <si>
    <t>931316</t>
  </si>
  <si>
    <t>TĚSNĚNÍ DILATAČ SPAR ASF ZÁLIVKOU PRŮŘ DO 800MM2</t>
  </si>
  <si>
    <t>sanace podkladních vrstev asfaltových, oprava trhlin (oprava dle TP 115), včetně penetračního adhezního nátěru_x000D_
modifikovaná asfaltová hmota musí mít parametry splňující požadavky dle ČSN EN 14188-1. _x000D_
položka bude čerpána dle skutečnosti a se souhlasem TDS</t>
  </si>
  <si>
    <t>Položka zahrnuje:
- dodávku a osazení předepsaného materiálu
- očištění ploch spáry před úpravou
- očištění okolí spáry po úpravě
Položka nezahrnuje:
- těsnící profil</t>
  </si>
  <si>
    <t>nové SDZ: 5x P2
včetně upevňovacích prvků a osazení</t>
  </si>
  <si>
    <t>V1a 16,7*0,125 = 2,088 [A]_x000D_
V2b 1,5/1,5/0,25 160/2*0,25 = 20,000 [B]_x000D_
V4 0,25 1513*0,25 = 378,250 [C]_x000D_
V5 12,5*0,5 = 6,250 [D]_x000D_
Celkové množství = 406,588</t>
  </si>
  <si>
    <t>zemina a kamenivo (předpoklad 2000kg/m3)</t>
  </si>
  <si>
    <t>pol. 11130 96*0,15 = 14,400 [A]_x000D_
pol. 12920 145 = 145,000 [B]_x000D_
pol. 12931 2334*0,25 = 583,500 [C]_x000D_
pol. 13273 55,488 = 55,488 [D]_x000D_
Mezisoučet = 798,388 [E]_x000D_
Celkem t E*2,0 = 1596,776 [F]</t>
  </si>
  <si>
    <t>tl. 150mm
včetně odvozu a uložení na skládku, poplatek za skládku vykázán v pol. č. 014102.1</t>
  </si>
  <si>
    <t>96,0*1 = 96,000 [A]</t>
  </si>
  <si>
    <t>vozovka tl. 50mm 8580,0*0,05 = 429,000 [A]_x000D_
vozovka tl. 100mm 287*1,03*0,1 = 29,561 [B]_x000D_
napojení (7,5+36,25+24,75+11,75+13,5+18+48+7)*0,05 = 8,338 [C]_x000D_
Celkové množství = 466,899</t>
  </si>
  <si>
    <t>proříznutí drážky 30x40mm pro opravu trhlin
odkup vyfrézovaného materiálu zhotovitelem
položka bude čerpána dle skutečnosti a se souhlasem TDS</t>
  </si>
  <si>
    <t>(1250/50)*7,5 = 187,500 [A]</t>
  </si>
  <si>
    <t>tl. 100mm
včetně odvozu a uložení na skládku, poplatek za skládku vykázán v pol. č. 014102.1</t>
  </si>
  <si>
    <t>1450,0*0,1 = 145,000 [A]</t>
  </si>
  <si>
    <t>včetně odvozu a uložení na skládku, poplatek za skládku vykázán v pol. č. 014102.1</t>
  </si>
  <si>
    <t>118+138+164+245+449+472+149+23+59+280+225+12 = 2334,000 [A]</t>
  </si>
  <si>
    <t>13273</t>
  </si>
  <si>
    <t>HLOUBENÍ RÝH ŠÍŘ DO 2M PAŽ I NEPAŽ TŘ. I</t>
  </si>
  <si>
    <t>vsakovací rýha
včetně odvozu, uložení na skládku je vykázáno v pol. č. 17120, poplatek za skládku vykázán v pol. č. 014102.1_x000D_
položka bude čerpána dle skutečnosti a se souhlasem TDS</t>
  </si>
  <si>
    <t>96*0,85*0,68 = 55,488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</si>
  <si>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</si>
  <si>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pol. 13273 55,488 = 55,488 [A]</t>
  </si>
  <si>
    <t>17481</t>
  </si>
  <si>
    <t>ZÁSYP JAM A RÝH Z NAKUPOVANÝCH MATERIÁLŮ</t>
  </si>
  <si>
    <t>zásyp rýhy 32/63_x000D_
položka bude čerpána dle skutečnosti a se souhlasem TDS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</si>
  <si>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</si>
  <si>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rýhy 8/16_x000D_
položka bude čerpána dle skutečnosti a se souhlasem TDS</t>
  </si>
  <si>
    <t>96*1*0,15 = 14,400 [A]</t>
  </si>
  <si>
    <t>3,1*1,1*96 = 327,360 [A]</t>
  </si>
  <si>
    <t>nezpevněné sjezdy z asf. recyklátu prům. tl. 50mm</t>
  </si>
  <si>
    <t>(11,5+12,25+6,5+12+14,5)*0,05 = 2,838 [A]</t>
  </si>
  <si>
    <t>1450,0*0,15 = 217,500 [A]</t>
  </si>
  <si>
    <t>vozovka (8580+287)*1,03 = 9133,010 [A]_x000D_
napojení (7,5+36,25+24,75+11,75+13,5+18+48+7) = 166,750 [B]_x000D_
Celkové množství = 9299,760</t>
  </si>
  <si>
    <t>vozovka 8580,0*1,03 = 8837,400 [A]_x000D_
napojení (7,5+36,25+24,75+11,75+13,5+18+48+7)/2 = 83,375 [B]_x000D_
Celkové množství = 8920,775</t>
  </si>
  <si>
    <t>((1250/50)*7,5)*2 = 375,000 [A]</t>
  </si>
  <si>
    <t>sklovláknitý pletený geokompozit min. 100/100 kN/m a protažení do porušení nejvýše 3%, oka 25x25 mm, se stabilitou vázaných bodů min. 50 N, bod měknutí ochranného povlaku min. 230 °C a netkanou PES textilií 20-40 g/m2 a CBR min. 30 N pro zajištění instalace.
Výztužná vložka bude splňovat požadavky ČSN EN ISO 10319 a TP 115.
položka bude čerpána dle skutečnosti a se souhlasem TDS</t>
  </si>
  <si>
    <t>vozovka (8580+287)*0,05 = 443,350 [A]_x000D_
napojení (7,5+36,25+24,75+11,75+13,5+18+48+7)*0,05 = 8,338 [B]_x000D_
Celkové množství = 451,688</t>
  </si>
  <si>
    <t>vozovka 8580*1,03*0,06 = 530,244 [A]_x000D_
napojení (7,5+36,25+24,75+11,75+13,5+18+48+7)/2*0,06 = 5,003 [B]_x000D_
Celkové množství = 535,247</t>
  </si>
  <si>
    <t>2*(18,25+12+6,25+8,5+23,5)+(7,5+7,5) = 152,000 [A]</t>
  </si>
  <si>
    <t>V2b 1.5/1.5/0.25 27,7/2*0,25 = 3,463 [A]_x000D_
V4 tl. 0,25 2437*0,25 = 609,250 [B]_x000D_
Celkové množství = 612,713</t>
  </si>
  <si>
    <t>sanace podkladních vrstev asfaltových, oprava trhlin (oprava dle TP 115), včetně penetračního adhezního nátěru
modifikovaná asfaltová hmota musí mít parametry splňující požadavky dle ČSN EN 14188-1. 
položka bude čerpána dle skutečnosti a se souhlasem TDS</t>
  </si>
  <si>
    <t>pol. 12920 220,2 = 220,200 [A]_x000D_
pol. 12931 2460*0,25 = 615,000 [B]_x000D_
Mezisoučet = 835,200 [C]_x000D_
Celkem t C*2,0 = 1670,400 [D]</t>
  </si>
  <si>
    <t>včetně odvozu a uložení na skládku KSÚSV_x000D_
předpoklad sanace krytu vozovky cca 2% plochy_x000D_
položka bude čerpána dle skutečnosti a se souhlasem TDS</t>
  </si>
  <si>
    <t>vozovka tl. 100mm 2081*7,5*0,02*0,11 = 34,337 [A]</t>
  </si>
  <si>
    <t>2202,0*0,1 = 220,200 [A]</t>
  </si>
  <si>
    <t>390+323+268+143+84+210+184+224+38+596 = 2460,000 [A]</t>
  </si>
  <si>
    <t>2202,0*0,15 = 330,300 [A]</t>
  </si>
  <si>
    <t>PS-C 0,3kg/m2 po vyštěpení_x000D_
předpoklad sanace krytu vozovky cca 2% plochy_x000D_
položka bude čerpána dle skutečnosti a se souhlasem TDS</t>
  </si>
  <si>
    <t>2081*7,5*0,02 = 312,150 [A]</t>
  </si>
  <si>
    <t>PS-C 0,7kg/m2 po vyštěpení_x000D_
předpoklad sanace krytu vozovky cca 2% plochy_x000D_
položka bude čerpána dle skutečnosti a se souhlasem TDS</t>
  </si>
  <si>
    <t>vozovka 2081*7,5*0,02 = 312,150 [A]</t>
  </si>
  <si>
    <t>ACO 11+ 50/70 tl. 50mm_x000D_
předpoklad sanace krytu vozovky cca 2% plochy_x000D_
položka bude čerpána dle skutečnosti a se souhlasem TDS</t>
  </si>
  <si>
    <t>vozovka 2081*7,5*0,02*0,05 = 15,608 [A]</t>
  </si>
  <si>
    <t>ACL 16+ tl. 60mm_x000D_
předpoklad sanace krytu vozovky cca 2% plochy_x000D_
položka bude čerpána dle skutečnosti a se souhlasem TDS</t>
  </si>
  <si>
    <t>vozovka 2081*7,5*0,02*0,06 = 18,729 [A]</t>
  </si>
  <si>
    <t>30 = 30,000 [A]</t>
  </si>
  <si>
    <t>červené_x000D_
položka bude čerpána se souhlasem TDS</t>
  </si>
  <si>
    <t>8 = 8,000 [A]</t>
  </si>
  <si>
    <t>V2b 1,5/1,5/0,25 51,8/2*0,25 = 6,475 [A]_x000D_
V4 0,25 349*0,25 = 87,250 [B]_x000D_
V4 0,5/0,5/0,25 47,5/2*0,25 = 5,938 [C]_x000D_
V7b 13,5*0,125 = 1,688 [D]_x000D_
V11a 75*0,125 = 9,375 [E]_x000D_
Celkové množství = 110,726</t>
  </si>
  <si>
    <t>V4 tl. 0,25 3696,5*0,25 = 924,125 [A]</t>
  </si>
  <si>
    <t>91552</t>
  </si>
  <si>
    <t>VODOR DOPRAV ZNAČ - PÍSMENA</t>
  </si>
  <si>
    <t>položka bude čerpána se souhlasem TDS</t>
  </si>
  <si>
    <t>Položka zahrnuje:
- dodání a pokládku nátěrového materiálu
- předznačení a reflexní úpravu
Položka nezahrnuje:
- x</t>
  </si>
  <si>
    <t>pol. 12273 2,8 = 2,800 [A]_x000D_
pol. 12373 1,2 = 1,200 [B]_x000D_
Mezisoučet = 4,000 [C]_x000D_
Celkem t C*2,0 = 8,000 [D]</t>
  </si>
  <si>
    <t>odkop pro lomový kámen_x000D_
včetně odvozu bez ohledu na vzdálenost (skládka zvolena zhotovitelem), uložení na skládku je vykázáno v pol. č. 17120, poplatek za skládku je vykázán v pol. č. 014102.1</t>
  </si>
  <si>
    <t>(2*2+2*1,5)*0,2*2 = 2,800 [A]</t>
  </si>
  <si>
    <t>odkop pro výměnu potrubí propustku_x000D_
včetně odvozu bez ohledu na vzdálenost (skládka zvolena zhotovitelem), uložení na skládku je vykázáno v pol. č. 17120, poplatek za skládku je vykázán v pol. č. 014102.1</t>
  </si>
  <si>
    <t>(0,3+0,6+0,3)*1*1 = 1,200 [A]</t>
  </si>
  <si>
    <t>129958</t>
  </si>
  <si>
    <t>ČIŠTĚNÍ POTRUBÍ DN DO 600MM</t>
  </si>
  <si>
    <t>pročištění stávajícího propustku DN600, včetně pročištění vtoku a výtoku_x000D_
včetně odvozu, uložení na skládku a poplatku za skládku</t>
  </si>
  <si>
    <t>pol. 12273 2,8 = 2,800 [A]_x000D_
pol. 12373 1,2 = 1,200 [B]_x000D_
Celkové množství = 4,000</t>
  </si>
  <si>
    <t>zásyp po výkopu pro propustek - ŠD fr. 0/32</t>
  </si>
  <si>
    <t>(0,3+0,6+0,3)*1*1-(3,14*0,3*0,3) = 0,917 [A]</t>
  </si>
  <si>
    <t>4</t>
  </si>
  <si>
    <t>Vodorovné konstrukce</t>
  </si>
  <si>
    <t>45131A</t>
  </si>
  <si>
    <t>PODKLADNÍ A VÝPLŇOVÉ VRSTVY Z PROSTÉHO BETONU C20/25</t>
  </si>
  <si>
    <t>betonové lože pod lomový kámen C20/25nXF3 tl. 200mm</t>
  </si>
  <si>
    <t>(2*2+2*1,5)*0,2 = 1,400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</si>
  <si>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</si>
  <si>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</si>
  <si>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</si>
  <si>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lomový kámen tl. 200mm, včetně vyspárování M25-XF4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</si>
  <si>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</si>
  <si>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8</t>
  </si>
  <si>
    <t>Potrubí</t>
  </si>
  <si>
    <t>89952</t>
  </si>
  <si>
    <t>OBETONOVÁNÍ POTRUBÍ Z PROSTÉHO BETONU</t>
  </si>
  <si>
    <t>obetonování spoje</t>
  </si>
  <si>
    <t>3,14*0,6*0,015 = 0,028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</si>
  <si>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</si>
  <si>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9183D2</t>
  </si>
  <si>
    <t>PROPUSTY Z TRUB DN 600MM ŽELEZOBETONOVÝCH</t>
  </si>
  <si>
    <t>nový propustek DN600 železobeton, včetně spojení trub_x000D_
včetně seříznutí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</si>
  <si>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</si>
  <si>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93852</t>
  </si>
  <si>
    <t>OČIŠTĚNÍ BETON KONSTR OD VEGETACE</t>
  </si>
  <si>
    <t>vtokové čelo</t>
  </si>
  <si>
    <t>10,0*1,7 = 17,000 [A]</t>
  </si>
  <si>
    <t>Položka zahrnuje:
- očištění předepsaným způsobem
- odklizení vzniklého odpadu
Položka nezahrnuje:
- x</t>
  </si>
  <si>
    <t>938542</t>
  </si>
  <si>
    <t>OČIŠTĚNÍ BETON KONSTR OTRYSKÁNÍM TLAK VODOU DO 500 BARŮ</t>
  </si>
  <si>
    <t>pol. 12273 1,2 = 1,200 [A]_x000D_
Celkem t A*2,0 = 2,400 [B]</t>
  </si>
  <si>
    <t>odkop pro lomový kámen
včetně odvozu bez ohledu na vzdálenost (skládka zvolena zhotovitelem), uložení na skládku je vykázáno v pol. č. 17120, poplatek za skládku je vykázán v pol. č. 014102.1</t>
  </si>
  <si>
    <t>(2*1,5)*0,2*2 = 1,200 [A]</t>
  </si>
  <si>
    <t>12970</t>
  </si>
  <si>
    <t>ČIŠTĚNÍ KANALIZAČNÍCH ŠACHET</t>
  </si>
  <si>
    <t>pročištění kanalizační betonové šachty DN 1000_x000D_
včetně odvozu, uložení na skládku a poplatku za skládku</t>
  </si>
  <si>
    <t>pročištění stávajícího propustku DN600, včetně pročištění vtoku a výtoku
včetně odvozu, uložení na skládku a poplatku za skládku</t>
  </si>
  <si>
    <t>pol. 12273 1,2 = 1,200 [A]</t>
  </si>
  <si>
    <t>(2*1,5)*0,2 = 0,600 [A]</t>
  </si>
  <si>
    <t>6</t>
  </si>
  <si>
    <t>Úpravy povrchů, podlahy, výplně otvorů</t>
  </si>
  <si>
    <t>626112</t>
  </si>
  <si>
    <t>REPROFILACE PODHLEDŮ, SVISLÝCH PLOCH SANAČNÍ MALTOU JEDNOVRST TL 20MM</t>
  </si>
  <si>
    <t>čelo propustku</t>
  </si>
  <si>
    <t>2*0,6+2*0,3 = 1,800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</si>
  <si>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</si>
  <si>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</si>
  <si>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</si>
  <si>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</si>
  <si>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</si>
  <si>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62745</t>
  </si>
  <si>
    <t>SPÁROVÁNÍ STARÉHO ZDIVA CEMENTOVOU MALTOU</t>
  </si>
  <si>
    <t>2,2*1,2 = 2,640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</si>
  <si>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</si>
  <si>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12996</t>
  </si>
  <si>
    <t>ČIŠTĚNÍ POTRUBÍ DN DO 800MM</t>
  </si>
  <si>
    <t>pročištění stávajícího propustku DN800, včetně pročištění vtoku a výtoku_x000D_
včetně odvozu, uložení na skládku a poplatku za skládku</t>
  </si>
  <si>
    <t>pol. 12273 2,4 = 2,400 [A]_x000D_
pol. 12373 1,44 = 1,440 [B]_x000D_
Mezisoučet = 3,840 [C]_x000D_
Celkem t C*2,0 = 7,680 [D]</t>
  </si>
  <si>
    <t>(2*2+2*1)*0,2*2 = 2,400 [A]</t>
  </si>
  <si>
    <t>odkop pro výměnu potrubí propustku
včetně odvozu bez ohledu na vzdálenost (skládka zvolena zhotovitelem), uložení na skládku je vykázáno v pol. č. 17120, poplatek za skládku je vykázán v pol. č. 014102.1</t>
  </si>
  <si>
    <t>(0,3+0,6+0,3)*1,2*1 = 1,440 [A]</t>
  </si>
  <si>
    <t>pol. 12273 2,4 = 2,400 [A]_x000D_
pol. 12373 1,44 = 1,440 [B]_x000D_
Celkové množství = 3,840</t>
  </si>
  <si>
    <t>(0,3+0,6+0,3)*1,2*1-(3,14*0,3*0,3) = 1,157 [A]</t>
  </si>
  <si>
    <t>(2*2+2*1)*0,2 = 1,200 [A]</t>
  </si>
  <si>
    <t>nový propustek DN600 železobeton, včetně spojení trub
včetně seříznutí</t>
  </si>
  <si>
    <t>10,0*1,5 = 15,000 [A]</t>
  </si>
  <si>
    <t>966358</t>
  </si>
  <si>
    <t>BOURÁNÍ PROPUSTŮ Z TRUB DN DO 600MM</t>
  </si>
  <si>
    <t>Odstranění ŽB trouby na výtoku_x000D_
včetně odvozu, uložení na skládku a poplatku za skládku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</si>
  <si>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</si>
  <si>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12273 7 = 7,000 [A]_x000D_
pol. 13173 8,211 = 8,211 [B]_x000D_
Mezisoučet = 15,211 [C]_x000D_
Celkem t C*2,0 = 30,422 [D]</t>
  </si>
  <si>
    <t>17,5*0,2*2 = 7,000 [A]</t>
  </si>
  <si>
    <t>129946</t>
  </si>
  <si>
    <t>ČIŠTĚNÍ POTRUBÍ DN DO 400MM</t>
  </si>
  <si>
    <t>pročištění stávajícího propustku DN400, včetně pročištění vtoku a výtoku
včetně odvozu, uložení na skládku a poplatku za skládku</t>
  </si>
  <si>
    <t>13173</t>
  </si>
  <si>
    <t>HLOUBENÍ JAM ZAPAŽ I NEPAŽ TŘ. I</t>
  </si>
  <si>
    <t>výkop pro horskou vpust
včetně odvozu bez ohledu na vzdálenost (skládka zvolena zhotovitelem), uložení na skládku je vykázáno v pol. č. 17120, poplatek za skládku je vykázán v pol. č. 014102.1</t>
  </si>
  <si>
    <t>2,3*1,7*2,1 = 8,211 [A]</t>
  </si>
  <si>
    <t>pol. 12273 7,0 = 7,000 [A]_x000D_
pol. 13173 8,211 = 8,211 [B]_x000D_
Celkové množství = 15,211</t>
  </si>
  <si>
    <t>17511</t>
  </si>
  <si>
    <t>OBSYP POTRUBÍ A OBJEKTŮ SE ZHUTNĚNÍM</t>
  </si>
  <si>
    <t>obsyp objektu ze stávajícího materiálu (materiál bude využit z pol. č. 13173)</t>
  </si>
  <si>
    <t>2,3*1,7*2,1-(1,8*1,5*0,9) = 5,781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</si>
  <si>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</si>
  <si>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24512</t>
  </si>
  <si>
    <t>KRYCÍ DESKA STUDNY Z DÍLCŮ ZE ŽELEZOBETONU</t>
  </si>
  <si>
    <t>Zákrytová betonová deska šachty DN 1000</t>
  </si>
  <si>
    <t>3,14*0,65*0,65*0,08 = 0,106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</si>
  <si>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</si>
  <si>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</si>
  <si>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</si>
  <si>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betonové lože C12/15 pod horskou vpust</t>
  </si>
  <si>
    <t>2,3*1,7*0,1 = 0,391 [A]</t>
  </si>
  <si>
    <t>17,5*0,2 = 3,500 [A]</t>
  </si>
  <si>
    <t>89722</t>
  </si>
  <si>
    <t>VPUSŤ KANALIZAČNÍ HORSKÁ KOMPLETNÍ Z BETON DÍLCŮ</t>
  </si>
  <si>
    <t>Horská vpust s vnitřními rozměry cca 1 250 × 600 mm. Výška vpusti cca 1800 mm. Beton C40/50-XF4. Třída zatížení vtokové mříže B125.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</si>
  <si>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</si>
  <si>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89914</t>
  </si>
  <si>
    <t>ŠACHTOVÉ BETONOVÉ SKRUŽE SAMOSTATNÉ</t>
  </si>
  <si>
    <t>Nové ŽB skruže šachty DN 1000 (výška 1 m)</t>
  </si>
  <si>
    <t>Položka zahrnuje:
- veškerý materiál, výrobky a polotovary
- mimostaveništní a vnitrostaveništní dopravy (rovněž přesuny), včetně naložení a složení,případně s uložením
Položka nezahrnuje:
- x</t>
  </si>
  <si>
    <t>89946</t>
  </si>
  <si>
    <t>VÝŘEZ, VÝSEK, ÚTES NA POTRUBÍ DN DO 400MM</t>
  </si>
  <si>
    <t>Výsek (navrtávka) stěny horské vpusti DN 400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</si>
  <si>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</si>
  <si>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96716</t>
  </si>
  <si>
    <t>VYBOURÁNÍ ČÁSTÍ KONSTRUKCÍ ŽELEZOBET</t>
  </si>
  <si>
    <t>Demontáž a likvidace ŽB skruží šachty DN 1000 (výška 1 m)_x000D_
včetně odvozu, uložení na skládku a poplatku za skládku</t>
  </si>
  <si>
    <t>odstranění ŽB skruže 3,14*1,0*0,1*1 = 0,314 [A]_x000D_
navrtávka do horské vpusti (3,14*0,2*0,2)*0,12 = 0,015 [B]_x000D_
Celkové množství = 0,329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</si>
  <si>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</si>
  <si>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12273 2,4 = 2,400 [A]_x000D_
Celkem t A*2,0 = 4,800 [B]</t>
  </si>
  <si>
    <t>(2*1,5+2*1,5)*0,2*2 = 2,400 [A]</t>
  </si>
  <si>
    <t>pol. 12273 2,4 = 2,400 [A]</t>
  </si>
  <si>
    <t>Svislé konstrukce</t>
  </si>
  <si>
    <t>317325</t>
  </si>
  <si>
    <t>ŘÍMSY ZE ŽELEZOBETONU DO C30/37 (B37)</t>
  </si>
  <si>
    <t>římsa z betonu C30/37-XF4,</t>
  </si>
  <si>
    <t>2*(1,5*0,6*0,15) = 0,270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</si>
  <si>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</si>
  <si>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</si>
  <si>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</si>
  <si>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2*(1,5*0,6*0,15)*0,13 = 0,035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</si>
  <si>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</si>
  <si>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(2*1,5+2*1,5)*0,2 = 1,200 [A]</t>
  </si>
  <si>
    <t>čela propustku</t>
  </si>
  <si>
    <t>1,5*1+1,5*1 = 3,000 [A]</t>
  </si>
  <si>
    <t>(1,5*1+1,5*1)+(1,5*0,5+1,5*0,5) = 4,500 [A]</t>
  </si>
  <si>
    <t>pol. 12273 4,8 = 4,800 [A]_x000D_
Celkem t A*2,0 = 9,600 [B]</t>
  </si>
  <si>
    <t>(2*3+2*3)*0,2*2 = 4,800 [A]</t>
  </si>
  <si>
    <t>129971</t>
  </si>
  <si>
    <t>ČIŠTĚNÍ POTRUBÍ DN DO 1000MM</t>
  </si>
  <si>
    <t>pročištění stávajícího propustku DN1000, včetně pročištění vtoku a výtoku
včetně odvozu, uložení na skládku a poplatku za skládku</t>
  </si>
  <si>
    <t>pol. 12273 4,8 = 4,800 [A]</t>
  </si>
  <si>
    <t>(2*3+2*3)*0,2 = 2,400 [A]</t>
  </si>
  <si>
    <t>2*(4,5*0,3+4,5*0,8+0,3*0,8) = 10,380 [A]</t>
  </si>
  <si>
    <t>9352A2</t>
  </si>
  <si>
    <t>PŘÍKOPOVÉ ŽLABY Z BETON TVÁRNIC ŠÍŘ DO 300MM DO BETONU TL 100MM</t>
  </si>
  <si>
    <t>Žlabovky šířky 0.2 m do betonového lože</t>
  </si>
  <si>
    <t>5+5 = 10,000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</si>
  <si>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</si>
  <si>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2*(4,5*1,5+4,5*0,8+4,5*0,3) = 23,400 [A]</t>
  </si>
  <si>
    <t>2*(2*2+2*1)*0,2*2 = 4,800 [A]</t>
  </si>
  <si>
    <t>2*(2*2+2*1)*0,2 = 2,400 [A]</t>
  </si>
  <si>
    <t>919132</t>
  </si>
  <si>
    <t>ŘEZÁNÍ BETONOVÝCH KONSTRUKCÍ TL DO 100MM</t>
  </si>
  <si>
    <t>Seříznutí trouby propustku</t>
  </si>
  <si>
    <t>2*(3,14*0,6) = 3,768 [A]</t>
  </si>
  <si>
    <t>Položka zahrnuje:
- řezání betonových konstrukcí bez ohledu na tloušťku
- spotřeba vody
Položka nezahrnuje:
- x</t>
  </si>
  <si>
    <t>465513</t>
  </si>
  <si>
    <t>PŘEDLÁŽDĚNÍ DLAŽBY Z LOMOVÉHO KAMENE</t>
  </si>
  <si>
    <t>Přeskládání kamenné rovnaniny na výtoku propustku</t>
  </si>
  <si>
    <t>2*4 = 8,000 [A]</t>
  </si>
  <si>
    <t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</si>
  <si>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pol. 12273 5,75 = 5,750 [A]_x000D_
Celkem t A*2,0 = 11,500 [B]</t>
  </si>
  <si>
    <t>lomový kámen 2*(2*2)*0,2*2 = 3,200 [A]_x000D_
žlabovky 0,15*17 = 2,550 [B]_x000D_
Celkové množství = 5,750</t>
  </si>
  <si>
    <t>pol. 12273 5,75 = 5,750 [A]</t>
  </si>
  <si>
    <t>2*(2*2)*0,2 = 1,600 [A]</t>
  </si>
  <si>
    <t>6*(0,3+0,8)+5,5*(0,3+0,8)+4*0,3*0,8 = 13,610 [A]</t>
  </si>
  <si>
    <t>6*(2,25)+5,5*(2,25) = 25,875 [A]</t>
  </si>
  <si>
    <t>9112A3</t>
  </si>
  <si>
    <t>ZÁBRADLÍ MOSTNÍ S VODOR MADLY - DEMONTÁŽ S PŘESUNEM</t>
  </si>
  <si>
    <t>odvoz na skládku KSÚSV</t>
  </si>
  <si>
    <t>6+5,5 = 11,500 [A]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</si>
  <si>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</si>
  <si>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</si>
  <si>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</si>
  <si>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Nové mostní zábadlí se svislou výplní, upevnění na patní desky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</si>
  <si>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</si>
  <si>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935212</t>
  </si>
  <si>
    <t>PŘÍKOPOVÉ ŽLABY Z BETON TVÁRNIC ŠÍŘ DO 600MM DO BETONU TL 100MM</t>
  </si>
  <si>
    <t>Žlabovky šířky 0.6 m do betonového lože</t>
  </si>
  <si>
    <t>8+9 = 17,000 [A]</t>
  </si>
  <si>
    <t>6*(0,3+0,8+2,25)+5,5*(0,3+0,8+2,25) = 38,525 [A]</t>
  </si>
  <si>
    <t>pol. 12273 4,8 = 4,800 [A]_x000D_
pol. 12373 2,4 = 2,400 [B]_x000D_
Mezisoučet = 7,200 [C]_x000D_
Celkem t C*2,0 = 14,400 [D]</t>
  </si>
  <si>
    <t>(2*2+2*1,0)*0,2*2 = 2,400 [A]</t>
  </si>
  <si>
    <t>(0,3+0,6+0,3)*(1+1)*1 = 2,400 [A]</t>
  </si>
  <si>
    <t>pol. 12273 4,8 = 4,800 [A]_x000D_
pol. 12373 2,4 = 2,400 [B]_x000D_
Celkové množství = 7,200</t>
  </si>
  <si>
    <t>(0,3+0,6+0,3)*(1+1)-((3,14*0,3*0,3)*(1+1)) = 1,835 [A]</t>
  </si>
  <si>
    <t>(2*2+2*1,0)*2*0,2*2 = 4,800 [A]</t>
  </si>
  <si>
    <t>(2*2+2*1,0)*2*0,2 = 2,400 [A]</t>
  </si>
  <si>
    <t>2*(3,14*0,6*0,015) = 0,057 [A]</t>
  </si>
  <si>
    <t>1+1 = 2,000 [A]</t>
  </si>
  <si>
    <t>(2*2+2*1,0)*0,2*2*2 = 4,800 [A]</t>
  </si>
  <si>
    <t>(0,3+0,6+0,3)*(1+1)*1-((3,14*0,3*0,3)*(1+1)) = 1,835 [A]</t>
  </si>
  <si>
    <t>pol. 12273 2,4 = 2,400 [A]_x000D_
pol. 12373 1,2 = 1,200 [B]_x000D_
Mezisoučet = 3,600 [C]_x000D_
Celkem t C*2,0 = 7,200 [D]</t>
  </si>
  <si>
    <t>(0,3+0,6+0,3)*(1)*1 = 1,200 [A]</t>
  </si>
  <si>
    <t>pročištění kanalizační betnové šachty DN 1000 a pročištění stávající vtokové jímky
včetně odvozu, uložení na skládku a poplatku za skládku</t>
  </si>
  <si>
    <t>pol. 12273 2,4 = 2,400 [A]_x000D_
pol. 12373 1,2 = 1,200 [B]_x000D_
Celkové množství = 3,600</t>
  </si>
  <si>
    <t>(0,3+0,6+0,3)*(1)*1-((3,14*0,3*0,3)*(1)) = 0,917 [A]</t>
  </si>
  <si>
    <t>(2*2+2*1,0)*0,2 = 1,200 [A]</t>
  </si>
  <si>
    <t>(3,14*0,6*0,015) = 0,028 [A]</t>
  </si>
  <si>
    <t>02720</t>
  </si>
  <si>
    <t>POMOC PRÁCE ZŘÍZ NEBO ZAJIŠŤ REGULACI A OCHRANU DOPRAVY</t>
  </si>
  <si>
    <t>Zajištění dopravně inženýrského opatření včetně projednání s Policií ČR a získání povolení uzavírky silnice</t>
  </si>
  <si>
    <t>Veškeré přechodné svislé i vodorovné dopravní značení, dopravní zařízení, výstražné vozíky, montáž, demontáž, pronájem, pravidelnou kontrolu, údržbu, servis, přemisťování, přeznačování a manipulaci s nimi_x000D_
Délka výstavby dle technických podmínek zadavatele. _x000D_
Předpoklad přechodného DZ: dle schémat B/15, C/2 a C/4 z TP66 a vyznačení objízdných tras dle PD_x000D_
KPL = 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</si>
</sst>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7" t="s">
        <v>2</v>
      </c>
      <c r="C2" s="3"/>
      <c r="D2" s="3"/>
      <c r="E2" s="3"/>
    </row>
    <row r="3" spans="1:5" x14ac:dyDescent="0.25">
      <c r="A3" s="3"/>
      <c r="B3" s="48"/>
      <c r="C3" s="3"/>
      <c r="D3" s="3"/>
      <c r="E3" s="3"/>
    </row>
    <row r="4" spans="1:5" x14ac:dyDescent="0.25">
      <c r="A4" s="3"/>
      <c r="B4" s="47" t="s">
        <v>3</v>
      </c>
      <c r="C4" s="48"/>
      <c r="D4" s="48"/>
      <c r="E4" s="4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SUM(C10:C28)</f>
        <v>0</v>
      </c>
      <c r="D6" s="3"/>
      <c r="E6" s="3"/>
    </row>
    <row r="7" spans="1:5" x14ac:dyDescent="0.25">
      <c r="A7" s="3"/>
      <c r="B7" s="4" t="s">
        <v>5</v>
      </c>
      <c r="C7" s="5">
        <f>SUM(E10:E28)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 t="shared" ref="E10:E28" si="0">C10+D10</f>
        <v>0</v>
      </c>
    </row>
    <row r="11" spans="1:5" ht="25.5" x14ac:dyDescent="0.25">
      <c r="A11" s="7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 t="shared" si="0"/>
        <v>0</v>
      </c>
    </row>
    <row r="12" spans="1:5" ht="25.5" x14ac:dyDescent="0.25">
      <c r="A12" s="7" t="s">
        <v>15</v>
      </c>
      <c r="B12" s="8" t="s">
        <v>16</v>
      </c>
      <c r="C12" s="9">
        <f>'SO 102'!I3</f>
        <v>0</v>
      </c>
      <c r="D12" s="9">
        <f>SUMIFS('SO 102'!O:O,'SO 102'!A:A,"P")</f>
        <v>0</v>
      </c>
      <c r="E12" s="9">
        <f t="shared" si="0"/>
        <v>0</v>
      </c>
    </row>
    <row r="13" spans="1:5" ht="25.5" x14ac:dyDescent="0.25">
      <c r="A13" s="7" t="s">
        <v>17</v>
      </c>
      <c r="B13" s="8" t="s">
        <v>18</v>
      </c>
      <c r="C13" s="9">
        <f>'SO 103'!I3</f>
        <v>0</v>
      </c>
      <c r="D13" s="9">
        <f>SUMIFS('SO 103'!O:O,'SO 103'!A:A,"P")</f>
        <v>0</v>
      </c>
      <c r="E13" s="9">
        <f t="shared" si="0"/>
        <v>0</v>
      </c>
    </row>
    <row r="14" spans="1:5" ht="25.5" x14ac:dyDescent="0.25">
      <c r="A14" s="7" t="s">
        <v>19</v>
      </c>
      <c r="B14" s="8" t="s">
        <v>20</v>
      </c>
      <c r="C14" s="9">
        <f>'SO 104'!I3</f>
        <v>0</v>
      </c>
      <c r="D14" s="9">
        <f>SUMIFS('SO 104'!O:O,'SO 104'!A:A,"P")</f>
        <v>0</v>
      </c>
      <c r="E14" s="9">
        <f t="shared" si="0"/>
        <v>0</v>
      </c>
    </row>
    <row r="15" spans="1:5" ht="25.5" x14ac:dyDescent="0.25">
      <c r="A15" s="7" t="s">
        <v>21</v>
      </c>
      <c r="B15" s="8" t="s">
        <v>22</v>
      </c>
      <c r="C15" s="9">
        <f>'SO 111'!I3</f>
        <v>0</v>
      </c>
      <c r="D15" s="9">
        <f>SUMIFS('SO 111'!O:O,'SO 111'!A:A,"P")</f>
        <v>0</v>
      </c>
      <c r="E15" s="9">
        <f t="shared" si="0"/>
        <v>0</v>
      </c>
    </row>
    <row r="16" spans="1:5" ht="25.5" x14ac:dyDescent="0.25">
      <c r="A16" s="7" t="s">
        <v>23</v>
      </c>
      <c r="B16" s="8" t="s">
        <v>24</v>
      </c>
      <c r="C16" s="9">
        <f>'SO 112'!I3</f>
        <v>0</v>
      </c>
      <c r="D16" s="9">
        <f>SUMIFS('SO 112'!O:O,'SO 112'!A:A,"P")</f>
        <v>0</v>
      </c>
      <c r="E16" s="9">
        <f t="shared" si="0"/>
        <v>0</v>
      </c>
    </row>
    <row r="17" spans="1:5" ht="25.5" x14ac:dyDescent="0.25">
      <c r="A17" s="7" t="s">
        <v>25</v>
      </c>
      <c r="B17" s="8" t="s">
        <v>26</v>
      </c>
      <c r="C17" s="9">
        <f>'SO 113'!I3</f>
        <v>0</v>
      </c>
      <c r="D17" s="9">
        <f>SUMIFS('SO 113'!O:O,'SO 113'!A:A,"P")</f>
        <v>0</v>
      </c>
      <c r="E17" s="9">
        <f t="shared" si="0"/>
        <v>0</v>
      </c>
    </row>
    <row r="18" spans="1:5" ht="25.5" x14ac:dyDescent="0.25">
      <c r="A18" s="7" t="s">
        <v>27</v>
      </c>
      <c r="B18" s="8" t="s">
        <v>28</v>
      </c>
      <c r="C18" s="9">
        <f>'SO 114'!I3</f>
        <v>0</v>
      </c>
      <c r="D18" s="9">
        <f>SUMIFS('SO 114'!O:O,'SO 114'!A:A,"P")</f>
        <v>0</v>
      </c>
      <c r="E18" s="9">
        <f t="shared" si="0"/>
        <v>0</v>
      </c>
    </row>
    <row r="19" spans="1:5" ht="25.5" x14ac:dyDescent="0.25">
      <c r="A19" s="7" t="s">
        <v>29</v>
      </c>
      <c r="B19" s="8" t="s">
        <v>30</v>
      </c>
      <c r="C19" s="9">
        <f>'SO 115'!I3</f>
        <v>0</v>
      </c>
      <c r="D19" s="9">
        <f>SUMIFS('SO 115'!O:O,'SO 115'!A:A,"P")</f>
        <v>0</v>
      </c>
      <c r="E19" s="9">
        <f t="shared" si="0"/>
        <v>0</v>
      </c>
    </row>
    <row r="20" spans="1:5" ht="25.5" x14ac:dyDescent="0.25">
      <c r="A20" s="7" t="s">
        <v>31</v>
      </c>
      <c r="B20" s="8" t="s">
        <v>32</v>
      </c>
      <c r="C20" s="9">
        <f>'SO 116'!I3</f>
        <v>0</v>
      </c>
      <c r="D20" s="9">
        <f>SUMIFS('SO 116'!O:O,'SO 116'!A:A,"P")</f>
        <v>0</v>
      </c>
      <c r="E20" s="9">
        <f t="shared" si="0"/>
        <v>0</v>
      </c>
    </row>
    <row r="21" spans="1:5" ht="25.5" x14ac:dyDescent="0.25">
      <c r="A21" s="7" t="s">
        <v>33</v>
      </c>
      <c r="B21" s="8" t="s">
        <v>34</v>
      </c>
      <c r="C21" s="9">
        <f>'SO 117'!I3</f>
        <v>0</v>
      </c>
      <c r="D21" s="9">
        <f>SUMIFS('SO 117'!O:O,'SO 117'!A:A,"P")</f>
        <v>0</v>
      </c>
      <c r="E21" s="9">
        <f t="shared" si="0"/>
        <v>0</v>
      </c>
    </row>
    <row r="22" spans="1:5" ht="25.5" x14ac:dyDescent="0.25">
      <c r="A22" s="7" t="s">
        <v>35</v>
      </c>
      <c r="B22" s="8" t="s">
        <v>36</v>
      </c>
      <c r="C22" s="9">
        <f>'SO 118'!I3</f>
        <v>0</v>
      </c>
      <c r="D22" s="9">
        <f>SUMIFS('SO 118'!O:O,'SO 118'!A:A,"P")</f>
        <v>0</v>
      </c>
      <c r="E22" s="9">
        <f t="shared" si="0"/>
        <v>0</v>
      </c>
    </row>
    <row r="23" spans="1:5" ht="25.5" x14ac:dyDescent="0.25">
      <c r="A23" s="7" t="s">
        <v>37</v>
      </c>
      <c r="B23" s="8" t="s">
        <v>38</v>
      </c>
      <c r="C23" s="9">
        <f>'SO 119'!I3</f>
        <v>0</v>
      </c>
      <c r="D23" s="9">
        <f>SUMIFS('SO 119'!O:O,'SO 119'!A:A,"P")</f>
        <v>0</v>
      </c>
      <c r="E23" s="9">
        <f t="shared" si="0"/>
        <v>0</v>
      </c>
    </row>
    <row r="24" spans="1:5" ht="25.5" x14ac:dyDescent="0.25">
      <c r="A24" s="7" t="s">
        <v>39</v>
      </c>
      <c r="B24" s="8" t="s">
        <v>40</v>
      </c>
      <c r="C24" s="9">
        <f>'SO 120'!I3</f>
        <v>0</v>
      </c>
      <c r="D24" s="9">
        <f>SUMIFS('SO 120'!O:O,'SO 120'!A:A,"P")</f>
        <v>0</v>
      </c>
      <c r="E24" s="9">
        <f t="shared" si="0"/>
        <v>0</v>
      </c>
    </row>
    <row r="25" spans="1:5" ht="25.5" x14ac:dyDescent="0.25">
      <c r="A25" s="7" t="s">
        <v>41</v>
      </c>
      <c r="B25" s="8" t="s">
        <v>42</v>
      </c>
      <c r="C25" s="9">
        <f>'SO 121'!I3</f>
        <v>0</v>
      </c>
      <c r="D25" s="9">
        <f>SUMIFS('SO 121'!O:O,'SO 121'!A:A,"P")</f>
        <v>0</v>
      </c>
      <c r="E25" s="9">
        <f t="shared" si="0"/>
        <v>0</v>
      </c>
    </row>
    <row r="26" spans="1:5" ht="25.5" x14ac:dyDescent="0.25">
      <c r="A26" s="7" t="s">
        <v>43</v>
      </c>
      <c r="B26" s="8" t="s">
        <v>44</v>
      </c>
      <c r="C26" s="9">
        <f>'SO 122'!I3</f>
        <v>0</v>
      </c>
      <c r="D26" s="9">
        <f>SUMIFS('SO 122'!O:O,'SO 122'!A:A,"P")</f>
        <v>0</v>
      </c>
      <c r="E26" s="9">
        <f t="shared" si="0"/>
        <v>0</v>
      </c>
    </row>
    <row r="27" spans="1:5" ht="25.5" x14ac:dyDescent="0.25">
      <c r="A27" s="7" t="s">
        <v>45</v>
      </c>
      <c r="B27" s="8" t="s">
        <v>46</v>
      </c>
      <c r="C27" s="9">
        <f>'SO 123'!I3</f>
        <v>0</v>
      </c>
      <c r="D27" s="9">
        <f>SUMIFS('SO 123'!O:O,'SO 123'!A:A,"P")</f>
        <v>0</v>
      </c>
      <c r="E27" s="9">
        <f t="shared" si="0"/>
        <v>0</v>
      </c>
    </row>
    <row r="28" spans="1:5" x14ac:dyDescent="0.25">
      <c r="A28" s="7" t="s">
        <v>47</v>
      </c>
      <c r="B28" s="8" t="s">
        <v>48</v>
      </c>
      <c r="C28" s="9">
        <f>'SO 901'!I3</f>
        <v>0</v>
      </c>
      <c r="D28" s="9">
        <f>SUMIFS('SO 901'!O:O,'SO 901'!A:A,"P")</f>
        <v>0</v>
      </c>
      <c r="E28" s="9">
        <f t="shared" si="0"/>
        <v>0</v>
      </c>
    </row>
  </sheetData>
  <mergeCells count="2">
    <mergeCell ref="B2:B3"/>
    <mergeCell ref="B4:E4"/>
  </mergeCells>
  <pageMargins left="0.25" right="0.25" top="0.75" bottom="0.75" header="0.3" footer="0.3"/>
  <pageSetup paperSize="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27</v>
      </c>
      <c r="I3" s="21">
        <f>SUMIFS(I8:I61,A8:A61,"SD")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27</v>
      </c>
      <c r="D4" s="50"/>
      <c r="E4" s="19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7.68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449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SUMIFS(I14:I32,A14:A32,"P")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2.4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450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164</v>
      </c>
      <c r="D18" s="32" t="s">
        <v>72</v>
      </c>
      <c r="E18" s="34" t="s">
        <v>165</v>
      </c>
      <c r="F18" s="35" t="s">
        <v>142</v>
      </c>
      <c r="G18" s="36">
        <v>1.44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60" x14ac:dyDescent="0.25">
      <c r="A19" s="32" t="s">
        <v>76</v>
      </c>
      <c r="B19" s="39"/>
      <c r="C19" s="40"/>
      <c r="D19" s="40"/>
      <c r="E19" s="34" t="s">
        <v>451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452</v>
      </c>
      <c r="F20" s="40"/>
      <c r="G20" s="40"/>
      <c r="H20" s="40"/>
      <c r="I20" s="40"/>
      <c r="J20" s="42"/>
    </row>
    <row r="21" spans="1:16" ht="409.5" x14ac:dyDescent="0.25">
      <c r="A21" s="32" t="s">
        <v>77</v>
      </c>
      <c r="B21" s="39"/>
      <c r="C21" s="40"/>
      <c r="D21" s="40"/>
      <c r="E21" s="34" t="s">
        <v>163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387</v>
      </c>
      <c r="D22" s="32" t="s">
        <v>72</v>
      </c>
      <c r="E22" s="34" t="s">
        <v>388</v>
      </c>
      <c r="F22" s="35" t="s">
        <v>155</v>
      </c>
      <c r="G22" s="36">
        <v>16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428</v>
      </c>
      <c r="F23" s="40"/>
      <c r="G23" s="40"/>
      <c r="H23" s="40"/>
      <c r="I23" s="40"/>
      <c r="J23" s="42"/>
    </row>
    <row r="24" spans="1:16" ht="120" x14ac:dyDescent="0.25">
      <c r="A24" s="32" t="s">
        <v>77</v>
      </c>
      <c r="B24" s="39"/>
      <c r="C24" s="40"/>
      <c r="D24" s="40"/>
      <c r="E24" s="34" t="s">
        <v>174</v>
      </c>
      <c r="F24" s="40"/>
      <c r="G24" s="40"/>
      <c r="H24" s="40"/>
      <c r="I24" s="40"/>
      <c r="J24" s="42"/>
    </row>
    <row r="25" spans="1:16" x14ac:dyDescent="0.25">
      <c r="A25" s="32" t="s">
        <v>70</v>
      </c>
      <c r="B25" s="32">
        <v>5</v>
      </c>
      <c r="C25" s="33" t="s">
        <v>179</v>
      </c>
      <c r="D25" s="32" t="s">
        <v>72</v>
      </c>
      <c r="E25" s="34" t="s">
        <v>180</v>
      </c>
      <c r="F25" s="35" t="s">
        <v>142</v>
      </c>
      <c r="G25" s="36">
        <v>3.84</v>
      </c>
      <c r="H25" s="37">
        <v>0</v>
      </c>
      <c r="I25" s="37">
        <f>ROUND(G25*H25,P4)</f>
        <v>0</v>
      </c>
      <c r="J25" s="35" t="s">
        <v>75</v>
      </c>
      <c r="O25" s="38">
        <f>I25*0.21</f>
        <v>0</v>
      </c>
      <c r="P25">
        <v>3</v>
      </c>
    </row>
    <row r="26" spans="1:16" x14ac:dyDescent="0.25">
      <c r="A26" s="32" t="s">
        <v>76</v>
      </c>
      <c r="B26" s="39"/>
      <c r="C26" s="40"/>
      <c r="D26" s="40"/>
      <c r="E26" s="34" t="s">
        <v>181</v>
      </c>
      <c r="F26" s="40"/>
      <c r="G26" s="40"/>
      <c r="H26" s="40"/>
      <c r="I26" s="40"/>
      <c r="J26" s="42"/>
    </row>
    <row r="27" spans="1:16" ht="45" x14ac:dyDescent="0.25">
      <c r="A27" s="32" t="s">
        <v>120</v>
      </c>
      <c r="B27" s="39"/>
      <c r="C27" s="40"/>
      <c r="D27" s="40"/>
      <c r="E27" s="46" t="s">
        <v>453</v>
      </c>
      <c r="F27" s="40"/>
      <c r="G27" s="40"/>
      <c r="H27" s="40"/>
      <c r="I27" s="40"/>
      <c r="J27" s="42"/>
    </row>
    <row r="28" spans="1:16" ht="285" x14ac:dyDescent="0.25">
      <c r="A28" s="32" t="s">
        <v>77</v>
      </c>
      <c r="B28" s="39"/>
      <c r="C28" s="40"/>
      <c r="D28" s="40"/>
      <c r="E28" s="34" t="s">
        <v>183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184</v>
      </c>
      <c r="D29" s="32" t="s">
        <v>72</v>
      </c>
      <c r="E29" s="34" t="s">
        <v>185</v>
      </c>
      <c r="F29" s="35" t="s">
        <v>142</v>
      </c>
      <c r="G29" s="36">
        <v>1.157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391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454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187</v>
      </c>
      <c r="F32" s="40"/>
      <c r="G32" s="40"/>
      <c r="H32" s="40"/>
      <c r="I32" s="40"/>
      <c r="J32" s="42"/>
    </row>
    <row r="33" spans="1:16" x14ac:dyDescent="0.25">
      <c r="A33" s="26" t="s">
        <v>67</v>
      </c>
      <c r="B33" s="27"/>
      <c r="C33" s="28" t="s">
        <v>393</v>
      </c>
      <c r="D33" s="29"/>
      <c r="E33" s="26" t="s">
        <v>394</v>
      </c>
      <c r="F33" s="29"/>
      <c r="G33" s="29"/>
      <c r="H33" s="29"/>
      <c r="I33" s="30">
        <f>SUMIFS(I34:I41,A34:A41,"P")</f>
        <v>0</v>
      </c>
      <c r="J33" s="31"/>
    </row>
    <row r="34" spans="1:16" x14ac:dyDescent="0.25">
      <c r="A34" s="32" t="s">
        <v>70</v>
      </c>
      <c r="B34" s="32">
        <v>7</v>
      </c>
      <c r="C34" s="33" t="s">
        <v>395</v>
      </c>
      <c r="D34" s="32" t="s">
        <v>72</v>
      </c>
      <c r="E34" s="34" t="s">
        <v>396</v>
      </c>
      <c r="F34" s="35" t="s">
        <v>142</v>
      </c>
      <c r="G34" s="36">
        <v>1.2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397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455</v>
      </c>
      <c r="F36" s="40"/>
      <c r="G36" s="40"/>
      <c r="H36" s="40"/>
      <c r="I36" s="40"/>
      <c r="J36" s="42"/>
    </row>
    <row r="37" spans="1:16" ht="409.5" x14ac:dyDescent="0.25">
      <c r="A37" s="32" t="s">
        <v>77</v>
      </c>
      <c r="B37" s="39"/>
      <c r="C37" s="40"/>
      <c r="D37" s="40"/>
      <c r="E37" s="34" t="s">
        <v>399</v>
      </c>
      <c r="F37" s="40"/>
      <c r="G37" s="40"/>
      <c r="H37" s="40"/>
      <c r="I37" s="40"/>
      <c r="J37" s="42"/>
    </row>
    <row r="38" spans="1:16" x14ac:dyDescent="0.25">
      <c r="A38" s="32" t="s">
        <v>70</v>
      </c>
      <c r="B38" s="32">
        <v>8</v>
      </c>
      <c r="C38" s="33" t="s">
        <v>400</v>
      </c>
      <c r="D38" s="32" t="s">
        <v>72</v>
      </c>
      <c r="E38" s="34" t="s">
        <v>401</v>
      </c>
      <c r="F38" s="35" t="s">
        <v>142</v>
      </c>
      <c r="G38" s="36">
        <v>1.2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402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455</v>
      </c>
      <c r="F40" s="40"/>
      <c r="G40" s="40"/>
      <c r="H40" s="40"/>
      <c r="I40" s="40"/>
      <c r="J40" s="42"/>
    </row>
    <row r="41" spans="1:16" ht="180" x14ac:dyDescent="0.25">
      <c r="A41" s="32" t="s">
        <v>77</v>
      </c>
      <c r="B41" s="39"/>
      <c r="C41" s="40"/>
      <c r="D41" s="40"/>
      <c r="E41" s="34" t="s">
        <v>403</v>
      </c>
      <c r="F41" s="40"/>
      <c r="G41" s="40"/>
      <c r="H41" s="40"/>
      <c r="I41" s="40"/>
      <c r="J41" s="42"/>
    </row>
    <row r="42" spans="1:16" x14ac:dyDescent="0.25">
      <c r="A42" s="26" t="s">
        <v>67</v>
      </c>
      <c r="B42" s="27"/>
      <c r="C42" s="28" t="s">
        <v>404</v>
      </c>
      <c r="D42" s="29"/>
      <c r="E42" s="26" t="s">
        <v>405</v>
      </c>
      <c r="F42" s="29"/>
      <c r="G42" s="29"/>
      <c r="H42" s="29"/>
      <c r="I42" s="30">
        <f>SUMIFS(I43:I46,A43:A46,"P")</f>
        <v>0</v>
      </c>
      <c r="J42" s="31"/>
    </row>
    <row r="43" spans="1:16" x14ac:dyDescent="0.25">
      <c r="A43" s="32" t="s">
        <v>70</v>
      </c>
      <c r="B43" s="32">
        <v>9</v>
      </c>
      <c r="C43" s="33" t="s">
        <v>406</v>
      </c>
      <c r="D43" s="32" t="s">
        <v>72</v>
      </c>
      <c r="E43" s="34" t="s">
        <v>407</v>
      </c>
      <c r="F43" s="35" t="s">
        <v>142</v>
      </c>
      <c r="G43" s="36">
        <v>2.8000000000000001E-2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408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409</v>
      </c>
      <c r="F45" s="40"/>
      <c r="G45" s="40"/>
      <c r="H45" s="40"/>
      <c r="I45" s="40"/>
      <c r="J45" s="42"/>
    </row>
    <row r="46" spans="1:16" ht="409.5" x14ac:dyDescent="0.25">
      <c r="A46" s="32" t="s">
        <v>77</v>
      </c>
      <c r="B46" s="39"/>
      <c r="C46" s="40"/>
      <c r="D46" s="40"/>
      <c r="E46" s="34" t="s">
        <v>410</v>
      </c>
      <c r="F46" s="40"/>
      <c r="G46" s="40"/>
      <c r="H46" s="40"/>
      <c r="I46" s="40"/>
      <c r="J46" s="42"/>
    </row>
    <row r="47" spans="1:16" x14ac:dyDescent="0.25">
      <c r="A47" s="26" t="s">
        <v>67</v>
      </c>
      <c r="B47" s="27"/>
      <c r="C47" s="28" t="s">
        <v>267</v>
      </c>
      <c r="D47" s="29"/>
      <c r="E47" s="26" t="s">
        <v>268</v>
      </c>
      <c r="F47" s="29"/>
      <c r="G47" s="29"/>
      <c r="H47" s="29"/>
      <c r="I47" s="30">
        <f>SUMIFS(I48:I61,A48:A61,"P")</f>
        <v>0</v>
      </c>
      <c r="J47" s="31"/>
    </row>
    <row r="48" spans="1:16" x14ac:dyDescent="0.25">
      <c r="A48" s="32" t="s">
        <v>70</v>
      </c>
      <c r="B48" s="32">
        <v>10</v>
      </c>
      <c r="C48" s="33" t="s">
        <v>411</v>
      </c>
      <c r="D48" s="32" t="s">
        <v>72</v>
      </c>
      <c r="E48" s="34" t="s">
        <v>412</v>
      </c>
      <c r="F48" s="35" t="s">
        <v>155</v>
      </c>
      <c r="G48" s="36">
        <v>1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6" ht="30" x14ac:dyDescent="0.25">
      <c r="A49" s="32" t="s">
        <v>76</v>
      </c>
      <c r="B49" s="39"/>
      <c r="C49" s="40"/>
      <c r="D49" s="40"/>
      <c r="E49" s="34" t="s">
        <v>456</v>
      </c>
      <c r="F49" s="40"/>
      <c r="G49" s="40"/>
      <c r="H49" s="40"/>
      <c r="I49" s="40"/>
      <c r="J49" s="42"/>
    </row>
    <row r="50" spans="1:16" ht="90" x14ac:dyDescent="0.25">
      <c r="A50" s="32" t="s">
        <v>77</v>
      </c>
      <c r="B50" s="39"/>
      <c r="C50" s="40"/>
      <c r="D50" s="40"/>
      <c r="E50" s="34" t="s">
        <v>414</v>
      </c>
      <c r="F50" s="40"/>
      <c r="G50" s="40"/>
      <c r="H50" s="40"/>
      <c r="I50" s="40"/>
      <c r="J50" s="42"/>
    </row>
    <row r="51" spans="1:16" x14ac:dyDescent="0.25">
      <c r="A51" s="32" t="s">
        <v>70</v>
      </c>
      <c r="B51" s="32">
        <v>11</v>
      </c>
      <c r="C51" s="33" t="s">
        <v>415</v>
      </c>
      <c r="D51" s="32" t="s">
        <v>72</v>
      </c>
      <c r="E51" s="34" t="s">
        <v>416</v>
      </c>
      <c r="F51" s="35" t="s">
        <v>132</v>
      </c>
      <c r="G51" s="36">
        <v>15</v>
      </c>
      <c r="H51" s="37">
        <v>0</v>
      </c>
      <c r="I51" s="37">
        <f>ROUND(G51*H51,P4)</f>
        <v>0</v>
      </c>
      <c r="J51" s="35" t="s">
        <v>75</v>
      </c>
      <c r="O51" s="38">
        <f>I51*0.21</f>
        <v>0</v>
      </c>
      <c r="P51">
        <v>3</v>
      </c>
    </row>
    <row r="52" spans="1:16" x14ac:dyDescent="0.25">
      <c r="A52" s="32" t="s">
        <v>76</v>
      </c>
      <c r="B52" s="39"/>
      <c r="C52" s="40"/>
      <c r="D52" s="40"/>
      <c r="E52" s="34" t="s">
        <v>435</v>
      </c>
      <c r="F52" s="40"/>
      <c r="G52" s="40"/>
      <c r="H52" s="40"/>
      <c r="I52" s="40"/>
      <c r="J52" s="42"/>
    </row>
    <row r="53" spans="1:16" x14ac:dyDescent="0.25">
      <c r="A53" s="32" t="s">
        <v>120</v>
      </c>
      <c r="B53" s="39"/>
      <c r="C53" s="40"/>
      <c r="D53" s="40"/>
      <c r="E53" s="46" t="s">
        <v>457</v>
      </c>
      <c r="F53" s="40"/>
      <c r="G53" s="40"/>
      <c r="H53" s="40"/>
      <c r="I53" s="40"/>
      <c r="J53" s="42"/>
    </row>
    <row r="54" spans="1:16" ht="75" x14ac:dyDescent="0.25">
      <c r="A54" s="32" t="s">
        <v>77</v>
      </c>
      <c r="B54" s="39"/>
      <c r="C54" s="40"/>
      <c r="D54" s="40"/>
      <c r="E54" s="34" t="s">
        <v>419</v>
      </c>
      <c r="F54" s="40"/>
      <c r="G54" s="40"/>
      <c r="H54" s="40"/>
      <c r="I54" s="40"/>
      <c r="J54" s="42"/>
    </row>
    <row r="55" spans="1:16" x14ac:dyDescent="0.25">
      <c r="A55" s="32" t="s">
        <v>70</v>
      </c>
      <c r="B55" s="32">
        <v>12</v>
      </c>
      <c r="C55" s="33" t="s">
        <v>420</v>
      </c>
      <c r="D55" s="32" t="s">
        <v>72</v>
      </c>
      <c r="E55" s="34" t="s">
        <v>421</v>
      </c>
      <c r="F55" s="35" t="s">
        <v>132</v>
      </c>
      <c r="G55" s="36">
        <v>15</v>
      </c>
      <c r="H55" s="37">
        <v>0</v>
      </c>
      <c r="I55" s="37">
        <f>ROUND(G55*H55,P4)</f>
        <v>0</v>
      </c>
      <c r="J55" s="35" t="s">
        <v>75</v>
      </c>
      <c r="O55" s="38">
        <f>I55*0.21</f>
        <v>0</v>
      </c>
      <c r="P55">
        <v>3</v>
      </c>
    </row>
    <row r="56" spans="1:16" x14ac:dyDescent="0.25">
      <c r="A56" s="32" t="s">
        <v>76</v>
      </c>
      <c r="B56" s="39"/>
      <c r="C56" s="40"/>
      <c r="D56" s="40"/>
      <c r="E56" s="34" t="s">
        <v>435</v>
      </c>
      <c r="F56" s="40"/>
      <c r="G56" s="40"/>
      <c r="H56" s="40"/>
      <c r="I56" s="40"/>
      <c r="J56" s="42"/>
    </row>
    <row r="57" spans="1:16" x14ac:dyDescent="0.25">
      <c r="A57" s="32" t="s">
        <v>120</v>
      </c>
      <c r="B57" s="39"/>
      <c r="C57" s="40"/>
      <c r="D57" s="40"/>
      <c r="E57" s="46" t="s">
        <v>457</v>
      </c>
      <c r="F57" s="40"/>
      <c r="G57" s="40"/>
      <c r="H57" s="40"/>
      <c r="I57" s="40"/>
      <c r="J57" s="42"/>
    </row>
    <row r="58" spans="1:16" ht="75" x14ac:dyDescent="0.25">
      <c r="A58" s="32" t="s">
        <v>77</v>
      </c>
      <c r="B58" s="39"/>
      <c r="C58" s="40"/>
      <c r="D58" s="40"/>
      <c r="E58" s="34" t="s">
        <v>419</v>
      </c>
      <c r="F58" s="40"/>
      <c r="G58" s="40"/>
      <c r="H58" s="40"/>
      <c r="I58" s="40"/>
      <c r="J58" s="42"/>
    </row>
    <row r="59" spans="1:16" x14ac:dyDescent="0.25">
      <c r="A59" s="32" t="s">
        <v>70</v>
      </c>
      <c r="B59" s="32">
        <v>13</v>
      </c>
      <c r="C59" s="33" t="s">
        <v>458</v>
      </c>
      <c r="D59" s="32" t="s">
        <v>72</v>
      </c>
      <c r="E59" s="34" t="s">
        <v>459</v>
      </c>
      <c r="F59" s="35" t="s">
        <v>155</v>
      </c>
      <c r="G59" s="36">
        <v>1</v>
      </c>
      <c r="H59" s="37">
        <v>0</v>
      </c>
      <c r="I59" s="37">
        <f>ROUND(G59*H59,P4)</f>
        <v>0</v>
      </c>
      <c r="J59" s="35" t="s">
        <v>75</v>
      </c>
      <c r="O59" s="38">
        <f>I59*0.21</f>
        <v>0</v>
      </c>
      <c r="P59">
        <v>3</v>
      </c>
    </row>
    <row r="60" spans="1:16" ht="30" x14ac:dyDescent="0.25">
      <c r="A60" s="32" t="s">
        <v>76</v>
      </c>
      <c r="B60" s="39"/>
      <c r="C60" s="40"/>
      <c r="D60" s="40"/>
      <c r="E60" s="34" t="s">
        <v>460</v>
      </c>
      <c r="F60" s="40"/>
      <c r="G60" s="40"/>
      <c r="H60" s="40"/>
      <c r="I60" s="40"/>
      <c r="J60" s="42"/>
    </row>
    <row r="61" spans="1:16" ht="210" x14ac:dyDescent="0.25">
      <c r="A61" s="32" t="s">
        <v>77</v>
      </c>
      <c r="B61" s="43"/>
      <c r="C61" s="44"/>
      <c r="D61" s="44"/>
      <c r="E61" s="34" t="s">
        <v>461</v>
      </c>
      <c r="F61" s="44"/>
      <c r="G61" s="44"/>
      <c r="H61" s="44"/>
      <c r="I61" s="44"/>
      <c r="J6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29</v>
      </c>
      <c r="I3" s="21">
        <f>SUMIFS(I8:I65,A8:A65,"SD")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29</v>
      </c>
      <c r="D4" s="50"/>
      <c r="E4" s="19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30.422000000000001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462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SUMIFS(I14:I32,A14:A32,"P")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7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463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464</v>
      </c>
      <c r="D18" s="32" t="s">
        <v>72</v>
      </c>
      <c r="E18" s="34" t="s">
        <v>465</v>
      </c>
      <c r="F18" s="35" t="s">
        <v>155</v>
      </c>
      <c r="G18" s="36">
        <v>20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466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467</v>
      </c>
      <c r="D21" s="32" t="s">
        <v>72</v>
      </c>
      <c r="E21" s="34" t="s">
        <v>468</v>
      </c>
      <c r="F21" s="35" t="s">
        <v>142</v>
      </c>
      <c r="G21" s="36">
        <v>8.2110000000000003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ht="60" x14ac:dyDescent="0.25">
      <c r="A22" s="32" t="s">
        <v>76</v>
      </c>
      <c r="B22" s="39"/>
      <c r="C22" s="40"/>
      <c r="D22" s="40"/>
      <c r="E22" s="34" t="s">
        <v>469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470</v>
      </c>
      <c r="F23" s="40"/>
      <c r="G23" s="40"/>
      <c r="H23" s="40"/>
      <c r="I23" s="40"/>
      <c r="J23" s="42"/>
    </row>
    <row r="24" spans="1:16" ht="409.5" x14ac:dyDescent="0.25">
      <c r="A24" s="32" t="s">
        <v>77</v>
      </c>
      <c r="B24" s="39"/>
      <c r="C24" s="40"/>
      <c r="D24" s="40"/>
      <c r="E24" s="34" t="s">
        <v>338</v>
      </c>
      <c r="F24" s="40"/>
      <c r="G24" s="40"/>
      <c r="H24" s="40"/>
      <c r="I24" s="40"/>
      <c r="J24" s="42"/>
    </row>
    <row r="25" spans="1:16" x14ac:dyDescent="0.25">
      <c r="A25" s="32" t="s">
        <v>70</v>
      </c>
      <c r="B25" s="32">
        <v>5</v>
      </c>
      <c r="C25" s="33" t="s">
        <v>179</v>
      </c>
      <c r="D25" s="32" t="s">
        <v>72</v>
      </c>
      <c r="E25" s="34" t="s">
        <v>180</v>
      </c>
      <c r="F25" s="35" t="s">
        <v>142</v>
      </c>
      <c r="G25" s="36">
        <v>15.211</v>
      </c>
      <c r="H25" s="37">
        <v>0</v>
      </c>
      <c r="I25" s="37">
        <f>ROUND(G25*H25,P4)</f>
        <v>0</v>
      </c>
      <c r="J25" s="35" t="s">
        <v>75</v>
      </c>
      <c r="O25" s="38">
        <f>I25*0.21</f>
        <v>0</v>
      </c>
      <c r="P25">
        <v>3</v>
      </c>
    </row>
    <row r="26" spans="1:16" x14ac:dyDescent="0.25">
      <c r="A26" s="32" t="s">
        <v>76</v>
      </c>
      <c r="B26" s="39"/>
      <c r="C26" s="40"/>
      <c r="D26" s="40"/>
      <c r="E26" s="34" t="s">
        <v>181</v>
      </c>
      <c r="F26" s="40"/>
      <c r="G26" s="40"/>
      <c r="H26" s="40"/>
      <c r="I26" s="40"/>
      <c r="J26" s="42"/>
    </row>
    <row r="27" spans="1:16" ht="45" x14ac:dyDescent="0.25">
      <c r="A27" s="32" t="s">
        <v>120</v>
      </c>
      <c r="B27" s="39"/>
      <c r="C27" s="40"/>
      <c r="D27" s="40"/>
      <c r="E27" s="46" t="s">
        <v>471</v>
      </c>
      <c r="F27" s="40"/>
      <c r="G27" s="40"/>
      <c r="H27" s="40"/>
      <c r="I27" s="40"/>
      <c r="J27" s="42"/>
    </row>
    <row r="28" spans="1:16" ht="285" x14ac:dyDescent="0.25">
      <c r="A28" s="32" t="s">
        <v>77</v>
      </c>
      <c r="B28" s="39"/>
      <c r="C28" s="40"/>
      <c r="D28" s="40"/>
      <c r="E28" s="34" t="s">
        <v>183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472</v>
      </c>
      <c r="D29" s="32" t="s">
        <v>72</v>
      </c>
      <c r="E29" s="34" t="s">
        <v>473</v>
      </c>
      <c r="F29" s="35" t="s">
        <v>142</v>
      </c>
      <c r="G29" s="36">
        <v>5.7809999999999997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ht="30" x14ac:dyDescent="0.25">
      <c r="A30" s="32" t="s">
        <v>76</v>
      </c>
      <c r="B30" s="39"/>
      <c r="C30" s="40"/>
      <c r="D30" s="40"/>
      <c r="E30" s="34" t="s">
        <v>474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475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476</v>
      </c>
      <c r="F32" s="40"/>
      <c r="G32" s="40"/>
      <c r="H32" s="40"/>
      <c r="I32" s="40"/>
      <c r="J32" s="42"/>
    </row>
    <row r="33" spans="1:16" x14ac:dyDescent="0.25">
      <c r="A33" s="26" t="s">
        <v>67</v>
      </c>
      <c r="B33" s="27"/>
      <c r="C33" s="28" t="s">
        <v>123</v>
      </c>
      <c r="D33" s="29"/>
      <c r="E33" s="26" t="s">
        <v>206</v>
      </c>
      <c r="F33" s="29"/>
      <c r="G33" s="29"/>
      <c r="H33" s="29"/>
      <c r="I33" s="30">
        <f>SUMIFS(I34:I37,A34:A37,"P")</f>
        <v>0</v>
      </c>
      <c r="J33" s="31"/>
    </row>
    <row r="34" spans="1:16" x14ac:dyDescent="0.25">
      <c r="A34" s="32" t="s">
        <v>70</v>
      </c>
      <c r="B34" s="32">
        <v>7</v>
      </c>
      <c r="C34" s="33" t="s">
        <v>477</v>
      </c>
      <c r="D34" s="32" t="s">
        <v>72</v>
      </c>
      <c r="E34" s="34" t="s">
        <v>478</v>
      </c>
      <c r="F34" s="35" t="s">
        <v>142</v>
      </c>
      <c r="G34" s="36">
        <v>0.106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479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480</v>
      </c>
      <c r="F36" s="40"/>
      <c r="G36" s="40"/>
      <c r="H36" s="40"/>
      <c r="I36" s="40"/>
      <c r="J36" s="42"/>
    </row>
    <row r="37" spans="1:16" ht="345" x14ac:dyDescent="0.25">
      <c r="A37" s="32" t="s">
        <v>77</v>
      </c>
      <c r="B37" s="39"/>
      <c r="C37" s="40"/>
      <c r="D37" s="40"/>
      <c r="E37" s="34" t="s">
        <v>481</v>
      </c>
      <c r="F37" s="40"/>
      <c r="G37" s="40"/>
      <c r="H37" s="40"/>
      <c r="I37" s="40"/>
      <c r="J37" s="42"/>
    </row>
    <row r="38" spans="1:16" x14ac:dyDescent="0.25">
      <c r="A38" s="26" t="s">
        <v>67</v>
      </c>
      <c r="B38" s="27"/>
      <c r="C38" s="28" t="s">
        <v>393</v>
      </c>
      <c r="D38" s="29"/>
      <c r="E38" s="26" t="s">
        <v>394</v>
      </c>
      <c r="F38" s="29"/>
      <c r="G38" s="29"/>
      <c r="H38" s="29"/>
      <c r="I38" s="30">
        <f>SUMIFS(I39:I50,A39:A50,"P")</f>
        <v>0</v>
      </c>
      <c r="J38" s="31"/>
    </row>
    <row r="39" spans="1:16" x14ac:dyDescent="0.25">
      <c r="A39" s="32" t="s">
        <v>70</v>
      </c>
      <c r="B39" s="32">
        <v>8</v>
      </c>
      <c r="C39" s="33" t="s">
        <v>482</v>
      </c>
      <c r="D39" s="32" t="s">
        <v>72</v>
      </c>
      <c r="E39" s="34" t="s">
        <v>483</v>
      </c>
      <c r="F39" s="35" t="s">
        <v>142</v>
      </c>
      <c r="G39" s="36">
        <v>0.39100000000000001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34" t="s">
        <v>484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485</v>
      </c>
      <c r="F41" s="40"/>
      <c r="G41" s="40"/>
      <c r="H41" s="40"/>
      <c r="I41" s="40"/>
      <c r="J41" s="42"/>
    </row>
    <row r="42" spans="1:16" ht="409.5" x14ac:dyDescent="0.25">
      <c r="A42" s="32" t="s">
        <v>77</v>
      </c>
      <c r="B42" s="39"/>
      <c r="C42" s="40"/>
      <c r="D42" s="40"/>
      <c r="E42" s="34" t="s">
        <v>399</v>
      </c>
      <c r="F42" s="40"/>
      <c r="G42" s="40"/>
      <c r="H42" s="40"/>
      <c r="I42" s="40"/>
      <c r="J42" s="42"/>
    </row>
    <row r="43" spans="1:16" x14ac:dyDescent="0.25">
      <c r="A43" s="32" t="s">
        <v>70</v>
      </c>
      <c r="B43" s="32">
        <v>9</v>
      </c>
      <c r="C43" s="33" t="s">
        <v>395</v>
      </c>
      <c r="D43" s="32" t="s">
        <v>72</v>
      </c>
      <c r="E43" s="34" t="s">
        <v>396</v>
      </c>
      <c r="F43" s="35" t="s">
        <v>142</v>
      </c>
      <c r="G43" s="36">
        <v>3.5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397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486</v>
      </c>
      <c r="F45" s="40"/>
      <c r="G45" s="40"/>
      <c r="H45" s="40"/>
      <c r="I45" s="40"/>
      <c r="J45" s="42"/>
    </row>
    <row r="46" spans="1:16" ht="409.5" x14ac:dyDescent="0.25">
      <c r="A46" s="32" t="s">
        <v>77</v>
      </c>
      <c r="B46" s="39"/>
      <c r="C46" s="40"/>
      <c r="D46" s="40"/>
      <c r="E46" s="34" t="s">
        <v>399</v>
      </c>
      <c r="F46" s="40"/>
      <c r="G46" s="40"/>
      <c r="H46" s="40"/>
      <c r="I46" s="40"/>
      <c r="J46" s="42"/>
    </row>
    <row r="47" spans="1:16" x14ac:dyDescent="0.25">
      <c r="A47" s="32" t="s">
        <v>70</v>
      </c>
      <c r="B47" s="32">
        <v>10</v>
      </c>
      <c r="C47" s="33" t="s">
        <v>400</v>
      </c>
      <c r="D47" s="32" t="s">
        <v>72</v>
      </c>
      <c r="E47" s="34" t="s">
        <v>401</v>
      </c>
      <c r="F47" s="35" t="s">
        <v>142</v>
      </c>
      <c r="G47" s="36">
        <v>3.5</v>
      </c>
      <c r="H47" s="37">
        <v>0</v>
      </c>
      <c r="I47" s="37">
        <f>ROUND(G47*H47,P4)</f>
        <v>0</v>
      </c>
      <c r="J47" s="35" t="s">
        <v>75</v>
      </c>
      <c r="O47" s="38">
        <f>I47*0.21</f>
        <v>0</v>
      </c>
      <c r="P47">
        <v>3</v>
      </c>
    </row>
    <row r="48" spans="1:16" x14ac:dyDescent="0.25">
      <c r="A48" s="32" t="s">
        <v>76</v>
      </c>
      <c r="B48" s="39"/>
      <c r="C48" s="40"/>
      <c r="D48" s="40"/>
      <c r="E48" s="34" t="s">
        <v>402</v>
      </c>
      <c r="F48" s="40"/>
      <c r="G48" s="40"/>
      <c r="H48" s="40"/>
      <c r="I48" s="40"/>
      <c r="J48" s="42"/>
    </row>
    <row r="49" spans="1:16" x14ac:dyDescent="0.25">
      <c r="A49" s="32" t="s">
        <v>120</v>
      </c>
      <c r="B49" s="39"/>
      <c r="C49" s="40"/>
      <c r="D49" s="40"/>
      <c r="E49" s="46" t="s">
        <v>486</v>
      </c>
      <c r="F49" s="40"/>
      <c r="G49" s="40"/>
      <c r="H49" s="40"/>
      <c r="I49" s="40"/>
      <c r="J49" s="42"/>
    </row>
    <row r="50" spans="1:16" ht="180" x14ac:dyDescent="0.25">
      <c r="A50" s="32" t="s">
        <v>77</v>
      </c>
      <c r="B50" s="39"/>
      <c r="C50" s="40"/>
      <c r="D50" s="40"/>
      <c r="E50" s="34" t="s">
        <v>403</v>
      </c>
      <c r="F50" s="40"/>
      <c r="G50" s="40"/>
      <c r="H50" s="40"/>
      <c r="I50" s="40"/>
      <c r="J50" s="42"/>
    </row>
    <row r="51" spans="1:16" x14ac:dyDescent="0.25">
      <c r="A51" s="26" t="s">
        <v>67</v>
      </c>
      <c r="B51" s="27"/>
      <c r="C51" s="28" t="s">
        <v>404</v>
      </c>
      <c r="D51" s="29"/>
      <c r="E51" s="26" t="s">
        <v>405</v>
      </c>
      <c r="F51" s="29"/>
      <c r="G51" s="29"/>
      <c r="H51" s="29"/>
      <c r="I51" s="30">
        <f>SUMIFS(I52:I60,A52:A60,"P")</f>
        <v>0</v>
      </c>
      <c r="J51" s="31"/>
    </row>
    <row r="52" spans="1:16" x14ac:dyDescent="0.25">
      <c r="A52" s="32" t="s">
        <v>70</v>
      </c>
      <c r="B52" s="32">
        <v>11</v>
      </c>
      <c r="C52" s="33" t="s">
        <v>487</v>
      </c>
      <c r="D52" s="32" t="s">
        <v>72</v>
      </c>
      <c r="E52" s="34" t="s">
        <v>488</v>
      </c>
      <c r="F52" s="35" t="s">
        <v>108</v>
      </c>
      <c r="G52" s="36">
        <v>1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ht="30" x14ac:dyDescent="0.25">
      <c r="A53" s="32" t="s">
        <v>76</v>
      </c>
      <c r="B53" s="39"/>
      <c r="C53" s="40"/>
      <c r="D53" s="40"/>
      <c r="E53" s="34" t="s">
        <v>489</v>
      </c>
      <c r="F53" s="40"/>
      <c r="G53" s="40"/>
      <c r="H53" s="40"/>
      <c r="I53" s="40"/>
      <c r="J53" s="42"/>
    </row>
    <row r="54" spans="1:16" ht="120" x14ac:dyDescent="0.25">
      <c r="A54" s="32" t="s">
        <v>77</v>
      </c>
      <c r="B54" s="39"/>
      <c r="C54" s="40"/>
      <c r="D54" s="40"/>
      <c r="E54" s="34" t="s">
        <v>490</v>
      </c>
      <c r="F54" s="40"/>
      <c r="G54" s="40"/>
      <c r="H54" s="40"/>
      <c r="I54" s="40"/>
      <c r="J54" s="42"/>
    </row>
    <row r="55" spans="1:16" x14ac:dyDescent="0.25">
      <c r="A55" s="32" t="s">
        <v>70</v>
      </c>
      <c r="B55" s="32">
        <v>12</v>
      </c>
      <c r="C55" s="33" t="s">
        <v>491</v>
      </c>
      <c r="D55" s="32"/>
      <c r="E55" s="34" t="s">
        <v>492</v>
      </c>
      <c r="F55" s="35" t="s">
        <v>108</v>
      </c>
      <c r="G55" s="36">
        <v>1</v>
      </c>
      <c r="H55" s="37">
        <v>0</v>
      </c>
      <c r="I55" s="37">
        <f>ROUND(G55*H55,P4)</f>
        <v>0</v>
      </c>
      <c r="J55" s="35" t="s">
        <v>75</v>
      </c>
      <c r="O55" s="38">
        <f>I55*0.21</f>
        <v>0</v>
      </c>
      <c r="P55">
        <v>3</v>
      </c>
    </row>
    <row r="56" spans="1:16" x14ac:dyDescent="0.25">
      <c r="A56" s="32" t="s">
        <v>76</v>
      </c>
      <c r="B56" s="39"/>
      <c r="C56" s="40"/>
      <c r="D56" s="40"/>
      <c r="E56" s="34" t="s">
        <v>493</v>
      </c>
      <c r="F56" s="40"/>
      <c r="G56" s="40"/>
      <c r="H56" s="40"/>
      <c r="I56" s="40"/>
      <c r="J56" s="42"/>
    </row>
    <row r="57" spans="1:16" ht="90" x14ac:dyDescent="0.25">
      <c r="A57" s="32" t="s">
        <v>77</v>
      </c>
      <c r="B57" s="39"/>
      <c r="C57" s="40"/>
      <c r="D57" s="40"/>
      <c r="E57" s="34" t="s">
        <v>494</v>
      </c>
      <c r="F57" s="40"/>
      <c r="G57" s="40"/>
      <c r="H57" s="40"/>
      <c r="I57" s="40"/>
      <c r="J57" s="42"/>
    </row>
    <row r="58" spans="1:16" x14ac:dyDescent="0.25">
      <c r="A58" s="32" t="s">
        <v>70</v>
      </c>
      <c r="B58" s="32">
        <v>13</v>
      </c>
      <c r="C58" s="33" t="s">
        <v>495</v>
      </c>
      <c r="D58" s="32" t="s">
        <v>72</v>
      </c>
      <c r="E58" s="34" t="s">
        <v>496</v>
      </c>
      <c r="F58" s="35" t="s">
        <v>108</v>
      </c>
      <c r="G58" s="36">
        <v>1</v>
      </c>
      <c r="H58" s="37">
        <v>0</v>
      </c>
      <c r="I58" s="37">
        <f>ROUND(G58*H58,P4)</f>
        <v>0</v>
      </c>
      <c r="J58" s="35" t="s">
        <v>75</v>
      </c>
      <c r="O58" s="38">
        <f>I58*0.21</f>
        <v>0</v>
      </c>
      <c r="P58">
        <v>3</v>
      </c>
    </row>
    <row r="59" spans="1:16" x14ac:dyDescent="0.25">
      <c r="A59" s="32" t="s">
        <v>76</v>
      </c>
      <c r="B59" s="39"/>
      <c r="C59" s="40"/>
      <c r="D59" s="40"/>
      <c r="E59" s="34" t="s">
        <v>497</v>
      </c>
      <c r="F59" s="40"/>
      <c r="G59" s="40"/>
      <c r="H59" s="40"/>
      <c r="I59" s="40"/>
      <c r="J59" s="42"/>
    </row>
    <row r="60" spans="1:16" ht="120" x14ac:dyDescent="0.25">
      <c r="A60" s="32" t="s">
        <v>77</v>
      </c>
      <c r="B60" s="39"/>
      <c r="C60" s="40"/>
      <c r="D60" s="40"/>
      <c r="E60" s="34" t="s">
        <v>498</v>
      </c>
      <c r="F60" s="40"/>
      <c r="G60" s="40"/>
      <c r="H60" s="40"/>
      <c r="I60" s="40"/>
      <c r="J60" s="42"/>
    </row>
    <row r="61" spans="1:16" x14ac:dyDescent="0.25">
      <c r="A61" s="26" t="s">
        <v>67</v>
      </c>
      <c r="B61" s="27"/>
      <c r="C61" s="28" t="s">
        <v>267</v>
      </c>
      <c r="D61" s="29"/>
      <c r="E61" s="26" t="s">
        <v>268</v>
      </c>
      <c r="F61" s="29"/>
      <c r="G61" s="29"/>
      <c r="H61" s="29"/>
      <c r="I61" s="30">
        <f>SUMIFS(I62:I65,A62:A65,"P")</f>
        <v>0</v>
      </c>
      <c r="J61" s="31"/>
    </row>
    <row r="62" spans="1:16" x14ac:dyDescent="0.25">
      <c r="A62" s="32" t="s">
        <v>70</v>
      </c>
      <c r="B62" s="32">
        <v>14</v>
      </c>
      <c r="C62" s="33" t="s">
        <v>499</v>
      </c>
      <c r="D62" s="32" t="s">
        <v>72</v>
      </c>
      <c r="E62" s="34" t="s">
        <v>500</v>
      </c>
      <c r="F62" s="35" t="s">
        <v>142</v>
      </c>
      <c r="G62" s="36">
        <v>0.32900000000000001</v>
      </c>
      <c r="H62" s="37">
        <v>0</v>
      </c>
      <c r="I62" s="37">
        <f>ROUND(G62*H62,P4)</f>
        <v>0</v>
      </c>
      <c r="J62" s="35" t="s">
        <v>75</v>
      </c>
      <c r="O62" s="38">
        <f>I62*0.21</f>
        <v>0</v>
      </c>
      <c r="P62">
        <v>3</v>
      </c>
    </row>
    <row r="63" spans="1:16" ht="30" x14ac:dyDescent="0.25">
      <c r="A63" s="32" t="s">
        <v>76</v>
      </c>
      <c r="B63" s="39"/>
      <c r="C63" s="40"/>
      <c r="D63" s="40"/>
      <c r="E63" s="34" t="s">
        <v>501</v>
      </c>
      <c r="F63" s="40"/>
      <c r="G63" s="40"/>
      <c r="H63" s="40"/>
      <c r="I63" s="40"/>
      <c r="J63" s="42"/>
    </row>
    <row r="64" spans="1:16" ht="45" x14ac:dyDescent="0.25">
      <c r="A64" s="32" t="s">
        <v>120</v>
      </c>
      <c r="B64" s="39"/>
      <c r="C64" s="40"/>
      <c r="D64" s="40"/>
      <c r="E64" s="46" t="s">
        <v>502</v>
      </c>
      <c r="F64" s="40"/>
      <c r="G64" s="40"/>
      <c r="H64" s="40"/>
      <c r="I64" s="40"/>
      <c r="J64" s="42"/>
    </row>
    <row r="65" spans="1:10" ht="150" x14ac:dyDescent="0.25">
      <c r="A65" s="32" t="s">
        <v>77</v>
      </c>
      <c r="B65" s="43"/>
      <c r="C65" s="44"/>
      <c r="D65" s="44"/>
      <c r="E65" s="34" t="s">
        <v>503</v>
      </c>
      <c r="F65" s="44"/>
      <c r="G65" s="44"/>
      <c r="H65" s="44"/>
      <c r="I65" s="44"/>
      <c r="J65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31</v>
      </c>
      <c r="I3" s="21">
        <f>SUMIFS(I8:I64,A8:A64,"SD")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31</v>
      </c>
      <c r="D4" s="50"/>
      <c r="E4" s="19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4.8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504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SUMIFS(I14:I24,A14:A24,"P")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2.4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505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387</v>
      </c>
      <c r="D18" s="32" t="s">
        <v>72</v>
      </c>
      <c r="E18" s="34" t="s">
        <v>388</v>
      </c>
      <c r="F18" s="35" t="s">
        <v>155</v>
      </c>
      <c r="G18" s="36">
        <v>14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428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179</v>
      </c>
      <c r="D21" s="32" t="s">
        <v>72</v>
      </c>
      <c r="E21" s="34" t="s">
        <v>180</v>
      </c>
      <c r="F21" s="35" t="s">
        <v>142</v>
      </c>
      <c r="G21" s="36">
        <v>2.4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x14ac:dyDescent="0.25">
      <c r="A22" s="32" t="s">
        <v>76</v>
      </c>
      <c r="B22" s="39"/>
      <c r="C22" s="40"/>
      <c r="D22" s="40"/>
      <c r="E22" s="34" t="s">
        <v>181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506</v>
      </c>
      <c r="F23" s="40"/>
      <c r="G23" s="40"/>
      <c r="H23" s="40"/>
      <c r="I23" s="40"/>
      <c r="J23" s="42"/>
    </row>
    <row r="24" spans="1:16" ht="285" x14ac:dyDescent="0.25">
      <c r="A24" s="32" t="s">
        <v>77</v>
      </c>
      <c r="B24" s="39"/>
      <c r="C24" s="40"/>
      <c r="D24" s="40"/>
      <c r="E24" s="34" t="s">
        <v>183</v>
      </c>
      <c r="F24" s="40"/>
      <c r="G24" s="40"/>
      <c r="H24" s="40"/>
      <c r="I24" s="40"/>
      <c r="J24" s="42"/>
    </row>
    <row r="25" spans="1:16" x14ac:dyDescent="0.25">
      <c r="A25" s="26" t="s">
        <v>67</v>
      </c>
      <c r="B25" s="27"/>
      <c r="C25" s="28" t="s">
        <v>126</v>
      </c>
      <c r="D25" s="29"/>
      <c r="E25" s="26" t="s">
        <v>507</v>
      </c>
      <c r="F25" s="29"/>
      <c r="G25" s="29"/>
      <c r="H25" s="29"/>
      <c r="I25" s="30">
        <f>SUMIFS(I26:I33,A26:A33,"P")</f>
        <v>0</v>
      </c>
      <c r="J25" s="31"/>
    </row>
    <row r="26" spans="1:16" x14ac:dyDescent="0.25">
      <c r="A26" s="32" t="s">
        <v>70</v>
      </c>
      <c r="B26" s="32">
        <v>5</v>
      </c>
      <c r="C26" s="33" t="s">
        <v>508</v>
      </c>
      <c r="D26" s="32" t="s">
        <v>72</v>
      </c>
      <c r="E26" s="34" t="s">
        <v>509</v>
      </c>
      <c r="F26" s="35" t="s">
        <v>142</v>
      </c>
      <c r="G26" s="36">
        <v>0.27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x14ac:dyDescent="0.25">
      <c r="A27" s="32" t="s">
        <v>76</v>
      </c>
      <c r="B27" s="39"/>
      <c r="C27" s="40"/>
      <c r="D27" s="40"/>
      <c r="E27" s="34" t="s">
        <v>510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511</v>
      </c>
      <c r="F28" s="40"/>
      <c r="G28" s="40"/>
      <c r="H28" s="40"/>
      <c r="I28" s="40"/>
      <c r="J28" s="42"/>
    </row>
    <row r="29" spans="1:16" ht="409.5" x14ac:dyDescent="0.25">
      <c r="A29" s="32" t="s">
        <v>77</v>
      </c>
      <c r="B29" s="39"/>
      <c r="C29" s="40"/>
      <c r="D29" s="40"/>
      <c r="E29" s="34" t="s">
        <v>512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513</v>
      </c>
      <c r="D30" s="32" t="s">
        <v>72</v>
      </c>
      <c r="E30" s="34" t="s">
        <v>514</v>
      </c>
      <c r="F30" s="35" t="s">
        <v>118</v>
      </c>
      <c r="G30" s="36">
        <v>3.5000000000000003E-2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x14ac:dyDescent="0.25">
      <c r="A31" s="32" t="s">
        <v>76</v>
      </c>
      <c r="B31" s="39"/>
      <c r="C31" s="40"/>
      <c r="D31" s="40"/>
      <c r="E31" s="41" t="s">
        <v>72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515</v>
      </c>
      <c r="F32" s="40"/>
      <c r="G32" s="40"/>
      <c r="H32" s="40"/>
      <c r="I32" s="40"/>
      <c r="J32" s="42"/>
    </row>
    <row r="33" spans="1:16" ht="375" x14ac:dyDescent="0.25">
      <c r="A33" s="32" t="s">
        <v>77</v>
      </c>
      <c r="B33" s="39"/>
      <c r="C33" s="40"/>
      <c r="D33" s="40"/>
      <c r="E33" s="34" t="s">
        <v>516</v>
      </c>
      <c r="F33" s="40"/>
      <c r="G33" s="40"/>
      <c r="H33" s="40"/>
      <c r="I33" s="40"/>
      <c r="J33" s="42"/>
    </row>
    <row r="34" spans="1:16" x14ac:dyDescent="0.25">
      <c r="A34" s="26" t="s">
        <v>67</v>
      </c>
      <c r="B34" s="27"/>
      <c r="C34" s="28" t="s">
        <v>393</v>
      </c>
      <c r="D34" s="29"/>
      <c r="E34" s="26" t="s">
        <v>394</v>
      </c>
      <c r="F34" s="29"/>
      <c r="G34" s="29"/>
      <c r="H34" s="29"/>
      <c r="I34" s="30">
        <f>SUMIFS(I35:I42,A35:A42,"P")</f>
        <v>0</v>
      </c>
      <c r="J34" s="31"/>
    </row>
    <row r="35" spans="1:16" x14ac:dyDescent="0.25">
      <c r="A35" s="32" t="s">
        <v>70</v>
      </c>
      <c r="B35" s="32">
        <v>7</v>
      </c>
      <c r="C35" s="33" t="s">
        <v>395</v>
      </c>
      <c r="D35" s="32" t="s">
        <v>72</v>
      </c>
      <c r="E35" s="34" t="s">
        <v>396</v>
      </c>
      <c r="F35" s="35" t="s">
        <v>142</v>
      </c>
      <c r="G35" s="36">
        <v>1.2</v>
      </c>
      <c r="H35" s="37">
        <v>0</v>
      </c>
      <c r="I35" s="37">
        <f>ROUND(G35*H35,P4)</f>
        <v>0</v>
      </c>
      <c r="J35" s="35" t="s">
        <v>75</v>
      </c>
      <c r="O35" s="38">
        <f>I35*0.21</f>
        <v>0</v>
      </c>
      <c r="P35">
        <v>3</v>
      </c>
    </row>
    <row r="36" spans="1:16" x14ac:dyDescent="0.25">
      <c r="A36" s="32" t="s">
        <v>76</v>
      </c>
      <c r="B36" s="39"/>
      <c r="C36" s="40"/>
      <c r="D36" s="40"/>
      <c r="E36" s="34" t="s">
        <v>397</v>
      </c>
      <c r="F36" s="40"/>
      <c r="G36" s="40"/>
      <c r="H36" s="40"/>
      <c r="I36" s="40"/>
      <c r="J36" s="42"/>
    </row>
    <row r="37" spans="1:16" x14ac:dyDescent="0.25">
      <c r="A37" s="32" t="s">
        <v>120</v>
      </c>
      <c r="B37" s="39"/>
      <c r="C37" s="40"/>
      <c r="D37" s="40"/>
      <c r="E37" s="46" t="s">
        <v>517</v>
      </c>
      <c r="F37" s="40"/>
      <c r="G37" s="40"/>
      <c r="H37" s="40"/>
      <c r="I37" s="40"/>
      <c r="J37" s="42"/>
    </row>
    <row r="38" spans="1:16" ht="409.5" x14ac:dyDescent="0.25">
      <c r="A38" s="32" t="s">
        <v>77</v>
      </c>
      <c r="B38" s="39"/>
      <c r="C38" s="40"/>
      <c r="D38" s="40"/>
      <c r="E38" s="34" t="s">
        <v>399</v>
      </c>
      <c r="F38" s="40"/>
      <c r="G38" s="40"/>
      <c r="H38" s="40"/>
      <c r="I38" s="40"/>
      <c r="J38" s="42"/>
    </row>
    <row r="39" spans="1:16" x14ac:dyDescent="0.25">
      <c r="A39" s="32" t="s">
        <v>70</v>
      </c>
      <c r="B39" s="32">
        <v>8</v>
      </c>
      <c r="C39" s="33" t="s">
        <v>400</v>
      </c>
      <c r="D39" s="32" t="s">
        <v>72</v>
      </c>
      <c r="E39" s="34" t="s">
        <v>401</v>
      </c>
      <c r="F39" s="35" t="s">
        <v>142</v>
      </c>
      <c r="G39" s="36">
        <v>1.2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34" t="s">
        <v>402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517</v>
      </c>
      <c r="F41" s="40"/>
      <c r="G41" s="40"/>
      <c r="H41" s="40"/>
      <c r="I41" s="40"/>
      <c r="J41" s="42"/>
    </row>
    <row r="42" spans="1:16" ht="180" x14ac:dyDescent="0.25">
      <c r="A42" s="32" t="s">
        <v>77</v>
      </c>
      <c r="B42" s="39"/>
      <c r="C42" s="40"/>
      <c r="D42" s="40"/>
      <c r="E42" s="34" t="s">
        <v>403</v>
      </c>
      <c r="F42" s="40"/>
      <c r="G42" s="40"/>
      <c r="H42" s="40"/>
      <c r="I42" s="40"/>
      <c r="J42" s="42"/>
    </row>
    <row r="43" spans="1:16" x14ac:dyDescent="0.25">
      <c r="A43" s="26" t="s">
        <v>67</v>
      </c>
      <c r="B43" s="27"/>
      <c r="C43" s="28" t="s">
        <v>431</v>
      </c>
      <c r="D43" s="29"/>
      <c r="E43" s="26" t="s">
        <v>432</v>
      </c>
      <c r="F43" s="29"/>
      <c r="G43" s="29"/>
      <c r="H43" s="29"/>
      <c r="I43" s="30">
        <f>SUMIFS(I44:I55,A44:A55,"P")</f>
        <v>0</v>
      </c>
      <c r="J43" s="31"/>
    </row>
    <row r="44" spans="1:16" ht="30" x14ac:dyDescent="0.25">
      <c r="A44" s="32" t="s">
        <v>70</v>
      </c>
      <c r="B44" s="32">
        <v>9</v>
      </c>
      <c r="C44" s="33" t="s">
        <v>433</v>
      </c>
      <c r="D44" s="32" t="s">
        <v>72</v>
      </c>
      <c r="E44" s="34" t="s">
        <v>434</v>
      </c>
      <c r="F44" s="35" t="s">
        <v>132</v>
      </c>
      <c r="G44" s="36">
        <v>3</v>
      </c>
      <c r="H44" s="37">
        <v>0</v>
      </c>
      <c r="I44" s="37">
        <f>ROUND(G44*H44,P4)</f>
        <v>0</v>
      </c>
      <c r="J44" s="35" t="s">
        <v>75</v>
      </c>
      <c r="O44" s="38">
        <f>I44*0.21</f>
        <v>0</v>
      </c>
      <c r="P44">
        <v>3</v>
      </c>
    </row>
    <row r="45" spans="1:16" x14ac:dyDescent="0.25">
      <c r="A45" s="32" t="s">
        <v>76</v>
      </c>
      <c r="B45" s="39"/>
      <c r="C45" s="40"/>
      <c r="D45" s="40"/>
      <c r="E45" s="34" t="s">
        <v>518</v>
      </c>
      <c r="F45" s="40"/>
      <c r="G45" s="40"/>
      <c r="H45" s="40"/>
      <c r="I45" s="40"/>
      <c r="J45" s="42"/>
    </row>
    <row r="46" spans="1:16" x14ac:dyDescent="0.25">
      <c r="A46" s="32" t="s">
        <v>120</v>
      </c>
      <c r="B46" s="39"/>
      <c r="C46" s="40"/>
      <c r="D46" s="40"/>
      <c r="E46" s="46" t="s">
        <v>519</v>
      </c>
      <c r="F46" s="40"/>
      <c r="G46" s="40"/>
      <c r="H46" s="40"/>
      <c r="I46" s="40"/>
      <c r="J46" s="42"/>
    </row>
    <row r="47" spans="1:16" ht="120" x14ac:dyDescent="0.25">
      <c r="A47" s="32" t="s">
        <v>77</v>
      </c>
      <c r="B47" s="39"/>
      <c r="C47" s="40"/>
      <c r="D47" s="40"/>
      <c r="E47" s="34" t="s">
        <v>437</v>
      </c>
      <c r="F47" s="40"/>
      <c r="G47" s="40"/>
      <c r="H47" s="40"/>
      <c r="I47" s="40"/>
      <c r="J47" s="42"/>
    </row>
    <row r="48" spans="1:16" x14ac:dyDescent="0.25">
      <c r="A48" s="32" t="s">
        <v>70</v>
      </c>
      <c r="B48" s="32">
        <v>10</v>
      </c>
      <c r="C48" s="33" t="s">
        <v>438</v>
      </c>
      <c r="D48" s="32" t="s">
        <v>72</v>
      </c>
      <c r="E48" s="34" t="s">
        <v>439</v>
      </c>
      <c r="F48" s="35" t="s">
        <v>132</v>
      </c>
      <c r="G48" s="36">
        <v>3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6" x14ac:dyDescent="0.25">
      <c r="A49" s="32" t="s">
        <v>76</v>
      </c>
      <c r="B49" s="39"/>
      <c r="C49" s="40"/>
      <c r="D49" s="40"/>
      <c r="E49" s="34" t="s">
        <v>518</v>
      </c>
      <c r="F49" s="40"/>
      <c r="G49" s="40"/>
      <c r="H49" s="40"/>
      <c r="I49" s="40"/>
      <c r="J49" s="42"/>
    </row>
    <row r="50" spans="1:16" x14ac:dyDescent="0.25">
      <c r="A50" s="32" t="s">
        <v>120</v>
      </c>
      <c r="B50" s="39"/>
      <c r="C50" s="40"/>
      <c r="D50" s="40"/>
      <c r="E50" s="46" t="s">
        <v>519</v>
      </c>
      <c r="F50" s="40"/>
      <c r="G50" s="40"/>
      <c r="H50" s="40"/>
      <c r="I50" s="40"/>
      <c r="J50" s="42"/>
    </row>
    <row r="51" spans="1:16" ht="120" x14ac:dyDescent="0.25">
      <c r="A51" s="32" t="s">
        <v>77</v>
      </c>
      <c r="B51" s="39"/>
      <c r="C51" s="40"/>
      <c r="D51" s="40"/>
      <c r="E51" s="34" t="s">
        <v>437</v>
      </c>
      <c r="F51" s="40"/>
      <c r="G51" s="40"/>
      <c r="H51" s="40"/>
      <c r="I51" s="40"/>
      <c r="J51" s="42"/>
    </row>
    <row r="52" spans="1:16" x14ac:dyDescent="0.25">
      <c r="A52" s="32" t="s">
        <v>70</v>
      </c>
      <c r="B52" s="32">
        <v>11</v>
      </c>
      <c r="C52" s="33" t="s">
        <v>440</v>
      </c>
      <c r="D52" s="32" t="s">
        <v>72</v>
      </c>
      <c r="E52" s="34" t="s">
        <v>441</v>
      </c>
      <c r="F52" s="35" t="s">
        <v>132</v>
      </c>
      <c r="G52" s="36">
        <v>3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x14ac:dyDescent="0.25">
      <c r="A53" s="32" t="s">
        <v>76</v>
      </c>
      <c r="B53" s="39"/>
      <c r="C53" s="40"/>
      <c r="D53" s="40"/>
      <c r="E53" s="34" t="s">
        <v>518</v>
      </c>
      <c r="F53" s="40"/>
      <c r="G53" s="40"/>
      <c r="H53" s="40"/>
      <c r="I53" s="40"/>
      <c r="J53" s="42"/>
    </row>
    <row r="54" spans="1:16" x14ac:dyDescent="0.25">
      <c r="A54" s="32" t="s">
        <v>120</v>
      </c>
      <c r="B54" s="39"/>
      <c r="C54" s="40"/>
      <c r="D54" s="40"/>
      <c r="E54" s="46" t="s">
        <v>519</v>
      </c>
      <c r="F54" s="40"/>
      <c r="G54" s="40"/>
      <c r="H54" s="40"/>
      <c r="I54" s="40"/>
      <c r="J54" s="42"/>
    </row>
    <row r="55" spans="1:16" ht="120" x14ac:dyDescent="0.25">
      <c r="A55" s="32" t="s">
        <v>77</v>
      </c>
      <c r="B55" s="39"/>
      <c r="C55" s="40"/>
      <c r="D55" s="40"/>
      <c r="E55" s="34" t="s">
        <v>437</v>
      </c>
      <c r="F55" s="40"/>
      <c r="G55" s="40"/>
      <c r="H55" s="40"/>
      <c r="I55" s="40"/>
      <c r="J55" s="42"/>
    </row>
    <row r="56" spans="1:16" x14ac:dyDescent="0.25">
      <c r="A56" s="26" t="s">
        <v>67</v>
      </c>
      <c r="B56" s="27"/>
      <c r="C56" s="28" t="s">
        <v>267</v>
      </c>
      <c r="D56" s="29"/>
      <c r="E56" s="26" t="s">
        <v>268</v>
      </c>
      <c r="F56" s="29"/>
      <c r="G56" s="29"/>
      <c r="H56" s="29"/>
      <c r="I56" s="30">
        <f>SUMIFS(I57:I64,A57:A64,"P")</f>
        <v>0</v>
      </c>
      <c r="J56" s="31"/>
    </row>
    <row r="57" spans="1:16" x14ac:dyDescent="0.25">
      <c r="A57" s="32" t="s">
        <v>70</v>
      </c>
      <c r="B57" s="32">
        <v>12</v>
      </c>
      <c r="C57" s="33" t="s">
        <v>415</v>
      </c>
      <c r="D57" s="32" t="s">
        <v>72</v>
      </c>
      <c r="E57" s="34" t="s">
        <v>416</v>
      </c>
      <c r="F57" s="35" t="s">
        <v>132</v>
      </c>
      <c r="G57" s="36">
        <v>4.5</v>
      </c>
      <c r="H57" s="37">
        <v>0</v>
      </c>
      <c r="I57" s="37">
        <f>ROUND(G57*H57,P4)</f>
        <v>0</v>
      </c>
      <c r="J57" s="35" t="s">
        <v>75</v>
      </c>
      <c r="O57" s="38">
        <f>I57*0.21</f>
        <v>0</v>
      </c>
      <c r="P57">
        <v>3</v>
      </c>
    </row>
    <row r="58" spans="1:16" x14ac:dyDescent="0.25">
      <c r="A58" s="32" t="s">
        <v>76</v>
      </c>
      <c r="B58" s="39"/>
      <c r="C58" s="40"/>
      <c r="D58" s="40"/>
      <c r="E58" s="34" t="s">
        <v>518</v>
      </c>
      <c r="F58" s="40"/>
      <c r="G58" s="40"/>
      <c r="H58" s="40"/>
      <c r="I58" s="40"/>
      <c r="J58" s="42"/>
    </row>
    <row r="59" spans="1:16" x14ac:dyDescent="0.25">
      <c r="A59" s="32" t="s">
        <v>120</v>
      </c>
      <c r="B59" s="39"/>
      <c r="C59" s="40"/>
      <c r="D59" s="40"/>
      <c r="E59" s="46" t="s">
        <v>520</v>
      </c>
      <c r="F59" s="40"/>
      <c r="G59" s="40"/>
      <c r="H59" s="40"/>
      <c r="I59" s="40"/>
      <c r="J59" s="42"/>
    </row>
    <row r="60" spans="1:16" ht="75" x14ac:dyDescent="0.25">
      <c r="A60" s="32" t="s">
        <v>77</v>
      </c>
      <c r="B60" s="39"/>
      <c r="C60" s="40"/>
      <c r="D60" s="40"/>
      <c r="E60" s="34" t="s">
        <v>419</v>
      </c>
      <c r="F60" s="40"/>
      <c r="G60" s="40"/>
      <c r="H60" s="40"/>
      <c r="I60" s="40"/>
      <c r="J60" s="42"/>
    </row>
    <row r="61" spans="1:16" x14ac:dyDescent="0.25">
      <c r="A61" s="32" t="s">
        <v>70</v>
      </c>
      <c r="B61" s="32">
        <v>13</v>
      </c>
      <c r="C61" s="33" t="s">
        <v>420</v>
      </c>
      <c r="D61" s="32" t="s">
        <v>72</v>
      </c>
      <c r="E61" s="34" t="s">
        <v>421</v>
      </c>
      <c r="F61" s="35" t="s">
        <v>132</v>
      </c>
      <c r="G61" s="36">
        <v>4.5</v>
      </c>
      <c r="H61" s="37">
        <v>0</v>
      </c>
      <c r="I61" s="37">
        <f>ROUND(G61*H61,P4)</f>
        <v>0</v>
      </c>
      <c r="J61" s="35" t="s">
        <v>75</v>
      </c>
      <c r="O61" s="38">
        <f>I61*0.21</f>
        <v>0</v>
      </c>
      <c r="P61">
        <v>3</v>
      </c>
    </row>
    <row r="62" spans="1:16" x14ac:dyDescent="0.25">
      <c r="A62" s="32" t="s">
        <v>76</v>
      </c>
      <c r="B62" s="39"/>
      <c r="C62" s="40"/>
      <c r="D62" s="40"/>
      <c r="E62" s="34" t="s">
        <v>518</v>
      </c>
      <c r="F62" s="40"/>
      <c r="G62" s="40"/>
      <c r="H62" s="40"/>
      <c r="I62" s="40"/>
      <c r="J62" s="42"/>
    </row>
    <row r="63" spans="1:16" x14ac:dyDescent="0.25">
      <c r="A63" s="32" t="s">
        <v>120</v>
      </c>
      <c r="B63" s="39"/>
      <c r="C63" s="40"/>
      <c r="D63" s="40"/>
      <c r="E63" s="46" t="s">
        <v>520</v>
      </c>
      <c r="F63" s="40"/>
      <c r="G63" s="40"/>
      <c r="H63" s="40"/>
      <c r="I63" s="40"/>
      <c r="J63" s="42"/>
    </row>
    <row r="64" spans="1:16" ht="75" x14ac:dyDescent="0.25">
      <c r="A64" s="32" t="s">
        <v>77</v>
      </c>
      <c r="B64" s="43"/>
      <c r="C64" s="44"/>
      <c r="D64" s="44"/>
      <c r="E64" s="34" t="s">
        <v>419</v>
      </c>
      <c r="F64" s="44"/>
      <c r="G64" s="44"/>
      <c r="H64" s="44"/>
      <c r="I64" s="44"/>
      <c r="J6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33</v>
      </c>
      <c r="I3" s="21">
        <f>SUMIFS(I8:I63,A8:A63,"SD")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33</v>
      </c>
      <c r="D4" s="50"/>
      <c r="E4" s="19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9.6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521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SUMIFS(I14:I24,A14:A24,"P")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4.8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522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523</v>
      </c>
      <c r="D18" s="32" t="s">
        <v>72</v>
      </c>
      <c r="E18" s="34" t="s">
        <v>524</v>
      </c>
      <c r="F18" s="35" t="s">
        <v>155</v>
      </c>
      <c r="G18" s="36">
        <v>15.5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525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179</v>
      </c>
      <c r="D21" s="32" t="s">
        <v>72</v>
      </c>
      <c r="E21" s="34" t="s">
        <v>180</v>
      </c>
      <c r="F21" s="35" t="s">
        <v>142</v>
      </c>
      <c r="G21" s="36">
        <v>4.8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x14ac:dyDescent="0.25">
      <c r="A22" s="32" t="s">
        <v>76</v>
      </c>
      <c r="B22" s="39"/>
      <c r="C22" s="40"/>
      <c r="D22" s="40"/>
      <c r="E22" s="34" t="s">
        <v>181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526</v>
      </c>
      <c r="F23" s="40"/>
      <c r="G23" s="40"/>
      <c r="H23" s="40"/>
      <c r="I23" s="40"/>
      <c r="J23" s="42"/>
    </row>
    <row r="24" spans="1:16" ht="285" x14ac:dyDescent="0.25">
      <c r="A24" s="32" t="s">
        <v>77</v>
      </c>
      <c r="B24" s="39"/>
      <c r="C24" s="40"/>
      <c r="D24" s="40"/>
      <c r="E24" s="34" t="s">
        <v>183</v>
      </c>
      <c r="F24" s="40"/>
      <c r="G24" s="40"/>
      <c r="H24" s="40"/>
      <c r="I24" s="40"/>
      <c r="J24" s="42"/>
    </row>
    <row r="25" spans="1:16" x14ac:dyDescent="0.25">
      <c r="A25" s="26" t="s">
        <v>67</v>
      </c>
      <c r="B25" s="27"/>
      <c r="C25" s="28" t="s">
        <v>393</v>
      </c>
      <c r="D25" s="29"/>
      <c r="E25" s="26" t="s">
        <v>394</v>
      </c>
      <c r="F25" s="29"/>
      <c r="G25" s="29"/>
      <c r="H25" s="29"/>
      <c r="I25" s="30">
        <f>SUMIFS(I26:I33,A26:A33,"P")</f>
        <v>0</v>
      </c>
      <c r="J25" s="31"/>
    </row>
    <row r="26" spans="1:16" x14ac:dyDescent="0.25">
      <c r="A26" s="32" t="s">
        <v>70</v>
      </c>
      <c r="B26" s="32">
        <v>5</v>
      </c>
      <c r="C26" s="33" t="s">
        <v>395</v>
      </c>
      <c r="D26" s="32" t="s">
        <v>72</v>
      </c>
      <c r="E26" s="34" t="s">
        <v>396</v>
      </c>
      <c r="F26" s="35" t="s">
        <v>142</v>
      </c>
      <c r="G26" s="36">
        <v>2.4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x14ac:dyDescent="0.25">
      <c r="A27" s="32" t="s">
        <v>76</v>
      </c>
      <c r="B27" s="39"/>
      <c r="C27" s="40"/>
      <c r="D27" s="40"/>
      <c r="E27" s="34" t="s">
        <v>397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527</v>
      </c>
      <c r="F28" s="40"/>
      <c r="G28" s="40"/>
      <c r="H28" s="40"/>
      <c r="I28" s="40"/>
      <c r="J28" s="42"/>
    </row>
    <row r="29" spans="1:16" ht="409.5" x14ac:dyDescent="0.25">
      <c r="A29" s="32" t="s">
        <v>77</v>
      </c>
      <c r="B29" s="39"/>
      <c r="C29" s="40"/>
      <c r="D29" s="40"/>
      <c r="E29" s="34" t="s">
        <v>399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400</v>
      </c>
      <c r="D30" s="32" t="s">
        <v>72</v>
      </c>
      <c r="E30" s="34" t="s">
        <v>401</v>
      </c>
      <c r="F30" s="35" t="s">
        <v>142</v>
      </c>
      <c r="G30" s="36">
        <v>2.4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x14ac:dyDescent="0.25">
      <c r="A31" s="32" t="s">
        <v>76</v>
      </c>
      <c r="B31" s="39"/>
      <c r="C31" s="40"/>
      <c r="D31" s="40"/>
      <c r="E31" s="34" t="s">
        <v>402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527</v>
      </c>
      <c r="F32" s="40"/>
      <c r="G32" s="40"/>
      <c r="H32" s="40"/>
      <c r="I32" s="40"/>
      <c r="J32" s="42"/>
    </row>
    <row r="33" spans="1:16" ht="180" x14ac:dyDescent="0.25">
      <c r="A33" s="32" t="s">
        <v>77</v>
      </c>
      <c r="B33" s="39"/>
      <c r="C33" s="40"/>
      <c r="D33" s="40"/>
      <c r="E33" s="34" t="s">
        <v>403</v>
      </c>
      <c r="F33" s="40"/>
      <c r="G33" s="40"/>
      <c r="H33" s="40"/>
      <c r="I33" s="40"/>
      <c r="J33" s="42"/>
    </row>
    <row r="34" spans="1:16" x14ac:dyDescent="0.25">
      <c r="A34" s="26" t="s">
        <v>67</v>
      </c>
      <c r="B34" s="27"/>
      <c r="C34" s="28" t="s">
        <v>431</v>
      </c>
      <c r="D34" s="29"/>
      <c r="E34" s="26" t="s">
        <v>432</v>
      </c>
      <c r="F34" s="29"/>
      <c r="G34" s="29"/>
      <c r="H34" s="29"/>
      <c r="I34" s="30">
        <f>SUMIFS(I35:I50,A35:A50,"P")</f>
        <v>0</v>
      </c>
      <c r="J34" s="31"/>
    </row>
    <row r="35" spans="1:16" ht="30" x14ac:dyDescent="0.25">
      <c r="A35" s="32" t="s">
        <v>70</v>
      </c>
      <c r="B35" s="32">
        <v>7</v>
      </c>
      <c r="C35" s="33" t="s">
        <v>433</v>
      </c>
      <c r="D35" s="32" t="s">
        <v>72</v>
      </c>
      <c r="E35" s="34" t="s">
        <v>434</v>
      </c>
      <c r="F35" s="35" t="s">
        <v>132</v>
      </c>
      <c r="G35" s="36">
        <v>10.38</v>
      </c>
      <c r="H35" s="37">
        <v>0</v>
      </c>
      <c r="I35" s="37">
        <f>ROUND(G35*H35,P4)</f>
        <v>0</v>
      </c>
      <c r="J35" s="35" t="s">
        <v>75</v>
      </c>
      <c r="O35" s="38">
        <f>I35*0.21</f>
        <v>0</v>
      </c>
      <c r="P35">
        <v>3</v>
      </c>
    </row>
    <row r="36" spans="1:16" x14ac:dyDescent="0.25">
      <c r="A36" s="32" t="s">
        <v>76</v>
      </c>
      <c r="B36" s="39"/>
      <c r="C36" s="40"/>
      <c r="D36" s="40"/>
      <c r="E36" s="41" t="s">
        <v>72</v>
      </c>
      <c r="F36" s="40"/>
      <c r="G36" s="40"/>
      <c r="H36" s="40"/>
      <c r="I36" s="40"/>
      <c r="J36" s="42"/>
    </row>
    <row r="37" spans="1:16" x14ac:dyDescent="0.25">
      <c r="A37" s="32" t="s">
        <v>120</v>
      </c>
      <c r="B37" s="39"/>
      <c r="C37" s="40"/>
      <c r="D37" s="40"/>
      <c r="E37" s="46" t="s">
        <v>528</v>
      </c>
      <c r="F37" s="40"/>
      <c r="G37" s="40"/>
      <c r="H37" s="40"/>
      <c r="I37" s="40"/>
      <c r="J37" s="42"/>
    </row>
    <row r="38" spans="1:16" ht="120" x14ac:dyDescent="0.25">
      <c r="A38" s="32" t="s">
        <v>77</v>
      </c>
      <c r="B38" s="39"/>
      <c r="C38" s="40"/>
      <c r="D38" s="40"/>
      <c r="E38" s="34" t="s">
        <v>437</v>
      </c>
      <c r="F38" s="40"/>
      <c r="G38" s="40"/>
      <c r="H38" s="40"/>
      <c r="I38" s="40"/>
      <c r="J38" s="42"/>
    </row>
    <row r="39" spans="1:16" x14ac:dyDescent="0.25">
      <c r="A39" s="32" t="s">
        <v>70</v>
      </c>
      <c r="B39" s="32">
        <v>8</v>
      </c>
      <c r="C39" s="33" t="s">
        <v>438</v>
      </c>
      <c r="D39" s="32" t="s">
        <v>72</v>
      </c>
      <c r="E39" s="34" t="s">
        <v>439</v>
      </c>
      <c r="F39" s="35" t="s">
        <v>132</v>
      </c>
      <c r="G39" s="36">
        <v>10.38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41" t="s">
        <v>72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528</v>
      </c>
      <c r="F41" s="40"/>
      <c r="G41" s="40"/>
      <c r="H41" s="40"/>
      <c r="I41" s="40"/>
      <c r="J41" s="42"/>
    </row>
    <row r="42" spans="1:16" ht="120" x14ac:dyDescent="0.25">
      <c r="A42" s="32" t="s">
        <v>77</v>
      </c>
      <c r="B42" s="39"/>
      <c r="C42" s="40"/>
      <c r="D42" s="40"/>
      <c r="E42" s="34" t="s">
        <v>437</v>
      </c>
      <c r="F42" s="40"/>
      <c r="G42" s="40"/>
      <c r="H42" s="40"/>
      <c r="I42" s="40"/>
      <c r="J42" s="42"/>
    </row>
    <row r="43" spans="1:16" x14ac:dyDescent="0.25">
      <c r="A43" s="32" t="s">
        <v>70</v>
      </c>
      <c r="B43" s="32">
        <v>9</v>
      </c>
      <c r="C43" s="33" t="s">
        <v>440</v>
      </c>
      <c r="D43" s="32" t="s">
        <v>72</v>
      </c>
      <c r="E43" s="34" t="s">
        <v>441</v>
      </c>
      <c r="F43" s="35" t="s">
        <v>132</v>
      </c>
      <c r="G43" s="36">
        <v>10.38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41" t="s">
        <v>72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528</v>
      </c>
      <c r="F45" s="40"/>
      <c r="G45" s="40"/>
      <c r="H45" s="40"/>
      <c r="I45" s="40"/>
      <c r="J45" s="42"/>
    </row>
    <row r="46" spans="1:16" ht="120" x14ac:dyDescent="0.25">
      <c r="A46" s="32" t="s">
        <v>77</v>
      </c>
      <c r="B46" s="39"/>
      <c r="C46" s="40"/>
      <c r="D46" s="40"/>
      <c r="E46" s="34" t="s">
        <v>437</v>
      </c>
      <c r="F46" s="40"/>
      <c r="G46" s="40"/>
      <c r="H46" s="40"/>
      <c r="I46" s="40"/>
      <c r="J46" s="42"/>
    </row>
    <row r="47" spans="1:16" x14ac:dyDescent="0.25">
      <c r="A47" s="32" t="s">
        <v>70</v>
      </c>
      <c r="B47" s="32">
        <v>10</v>
      </c>
      <c r="C47" s="33" t="s">
        <v>442</v>
      </c>
      <c r="D47" s="32" t="s">
        <v>72</v>
      </c>
      <c r="E47" s="34" t="s">
        <v>443</v>
      </c>
      <c r="F47" s="35" t="s">
        <v>132</v>
      </c>
      <c r="G47" s="36">
        <v>10.38</v>
      </c>
      <c r="H47" s="37">
        <v>0</v>
      </c>
      <c r="I47" s="37">
        <f>ROUND(G47*H47,P4)</f>
        <v>0</v>
      </c>
      <c r="J47" s="35" t="s">
        <v>75</v>
      </c>
      <c r="O47" s="38">
        <f>I47*0.21</f>
        <v>0</v>
      </c>
      <c r="P47">
        <v>3</v>
      </c>
    </row>
    <row r="48" spans="1:16" x14ac:dyDescent="0.25">
      <c r="A48" s="32" t="s">
        <v>76</v>
      </c>
      <c r="B48" s="39"/>
      <c r="C48" s="40"/>
      <c r="D48" s="40"/>
      <c r="E48" s="41" t="s">
        <v>72</v>
      </c>
      <c r="F48" s="40"/>
      <c r="G48" s="40"/>
      <c r="H48" s="40"/>
      <c r="I48" s="40"/>
      <c r="J48" s="42"/>
    </row>
    <row r="49" spans="1:16" x14ac:dyDescent="0.25">
      <c r="A49" s="32" t="s">
        <v>120</v>
      </c>
      <c r="B49" s="39"/>
      <c r="C49" s="40"/>
      <c r="D49" s="40"/>
      <c r="E49" s="46" t="s">
        <v>528</v>
      </c>
      <c r="F49" s="40"/>
      <c r="G49" s="40"/>
      <c r="H49" s="40"/>
      <c r="I49" s="40"/>
      <c r="J49" s="42"/>
    </row>
    <row r="50" spans="1:16" ht="135" x14ac:dyDescent="0.25">
      <c r="A50" s="32" t="s">
        <v>77</v>
      </c>
      <c r="B50" s="39"/>
      <c r="C50" s="40"/>
      <c r="D50" s="40"/>
      <c r="E50" s="34" t="s">
        <v>445</v>
      </c>
      <c r="F50" s="40"/>
      <c r="G50" s="40"/>
      <c r="H50" s="40"/>
      <c r="I50" s="40"/>
      <c r="J50" s="42"/>
    </row>
    <row r="51" spans="1:16" x14ac:dyDescent="0.25">
      <c r="A51" s="26" t="s">
        <v>67</v>
      </c>
      <c r="B51" s="27"/>
      <c r="C51" s="28" t="s">
        <v>267</v>
      </c>
      <c r="D51" s="29"/>
      <c r="E51" s="26" t="s">
        <v>268</v>
      </c>
      <c r="F51" s="29"/>
      <c r="G51" s="29"/>
      <c r="H51" s="29"/>
      <c r="I51" s="30">
        <f>SUMIFS(I52:I63,A52:A63,"P")</f>
        <v>0</v>
      </c>
      <c r="J51" s="31"/>
    </row>
    <row r="52" spans="1:16" ht="30" x14ac:dyDescent="0.25">
      <c r="A52" s="32" t="s">
        <v>70</v>
      </c>
      <c r="B52" s="32">
        <v>11</v>
      </c>
      <c r="C52" s="33" t="s">
        <v>529</v>
      </c>
      <c r="D52" s="32" t="s">
        <v>72</v>
      </c>
      <c r="E52" s="34" t="s">
        <v>530</v>
      </c>
      <c r="F52" s="35" t="s">
        <v>155</v>
      </c>
      <c r="G52" s="36">
        <v>10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x14ac:dyDescent="0.25">
      <c r="A53" s="32" t="s">
        <v>76</v>
      </c>
      <c r="B53" s="39"/>
      <c r="C53" s="40"/>
      <c r="D53" s="40"/>
      <c r="E53" s="34" t="s">
        <v>531</v>
      </c>
      <c r="F53" s="40"/>
      <c r="G53" s="40"/>
      <c r="H53" s="40"/>
      <c r="I53" s="40"/>
      <c r="J53" s="42"/>
    </row>
    <row r="54" spans="1:16" x14ac:dyDescent="0.25">
      <c r="A54" s="32" t="s">
        <v>120</v>
      </c>
      <c r="B54" s="39"/>
      <c r="C54" s="40"/>
      <c r="D54" s="40"/>
      <c r="E54" s="46" t="s">
        <v>532</v>
      </c>
      <c r="F54" s="40"/>
      <c r="G54" s="40"/>
      <c r="H54" s="40"/>
      <c r="I54" s="40"/>
      <c r="J54" s="42"/>
    </row>
    <row r="55" spans="1:16" ht="180" x14ac:dyDescent="0.25">
      <c r="A55" s="32" t="s">
        <v>77</v>
      </c>
      <c r="B55" s="39"/>
      <c r="C55" s="40"/>
      <c r="D55" s="40"/>
      <c r="E55" s="34" t="s">
        <v>533</v>
      </c>
      <c r="F55" s="40"/>
      <c r="G55" s="40"/>
      <c r="H55" s="40"/>
      <c r="I55" s="40"/>
      <c r="J55" s="42"/>
    </row>
    <row r="56" spans="1:16" x14ac:dyDescent="0.25">
      <c r="A56" s="32" t="s">
        <v>70</v>
      </c>
      <c r="B56" s="32">
        <v>12</v>
      </c>
      <c r="C56" s="33" t="s">
        <v>415</v>
      </c>
      <c r="D56" s="32" t="s">
        <v>72</v>
      </c>
      <c r="E56" s="34" t="s">
        <v>416</v>
      </c>
      <c r="F56" s="35" t="s">
        <v>132</v>
      </c>
      <c r="G56" s="36">
        <v>23.4</v>
      </c>
      <c r="H56" s="37">
        <v>0</v>
      </c>
      <c r="I56" s="37">
        <f>ROUND(G56*H56,P4)</f>
        <v>0</v>
      </c>
      <c r="J56" s="35" t="s">
        <v>75</v>
      </c>
      <c r="O56" s="38">
        <f>I56*0.21</f>
        <v>0</v>
      </c>
      <c r="P56">
        <v>3</v>
      </c>
    </row>
    <row r="57" spans="1:16" x14ac:dyDescent="0.25">
      <c r="A57" s="32" t="s">
        <v>76</v>
      </c>
      <c r="B57" s="39"/>
      <c r="C57" s="40"/>
      <c r="D57" s="40"/>
      <c r="E57" s="41" t="s">
        <v>72</v>
      </c>
      <c r="F57" s="40"/>
      <c r="G57" s="40"/>
      <c r="H57" s="40"/>
      <c r="I57" s="40"/>
      <c r="J57" s="42"/>
    </row>
    <row r="58" spans="1:16" x14ac:dyDescent="0.25">
      <c r="A58" s="32" t="s">
        <v>120</v>
      </c>
      <c r="B58" s="39"/>
      <c r="C58" s="40"/>
      <c r="D58" s="40"/>
      <c r="E58" s="46" t="s">
        <v>534</v>
      </c>
      <c r="F58" s="40"/>
      <c r="G58" s="40"/>
      <c r="H58" s="40"/>
      <c r="I58" s="40"/>
      <c r="J58" s="42"/>
    </row>
    <row r="59" spans="1:16" ht="75" x14ac:dyDescent="0.25">
      <c r="A59" s="32" t="s">
        <v>77</v>
      </c>
      <c r="B59" s="39"/>
      <c r="C59" s="40"/>
      <c r="D59" s="40"/>
      <c r="E59" s="34" t="s">
        <v>419</v>
      </c>
      <c r="F59" s="40"/>
      <c r="G59" s="40"/>
      <c r="H59" s="40"/>
      <c r="I59" s="40"/>
      <c r="J59" s="42"/>
    </row>
    <row r="60" spans="1:16" x14ac:dyDescent="0.25">
      <c r="A60" s="32" t="s">
        <v>70</v>
      </c>
      <c r="B60" s="32">
        <v>13</v>
      </c>
      <c r="C60" s="33" t="s">
        <v>420</v>
      </c>
      <c r="D60" s="32" t="s">
        <v>72</v>
      </c>
      <c r="E60" s="34" t="s">
        <v>421</v>
      </c>
      <c r="F60" s="35" t="s">
        <v>132</v>
      </c>
      <c r="G60" s="36">
        <v>23.4</v>
      </c>
      <c r="H60" s="37">
        <v>0</v>
      </c>
      <c r="I60" s="37">
        <f>ROUND(G60*H60,P4)</f>
        <v>0</v>
      </c>
      <c r="J60" s="35" t="s">
        <v>75</v>
      </c>
      <c r="O60" s="38">
        <f>I60*0.21</f>
        <v>0</v>
      </c>
      <c r="P60">
        <v>3</v>
      </c>
    </row>
    <row r="61" spans="1:16" x14ac:dyDescent="0.25">
      <c r="A61" s="32" t="s">
        <v>76</v>
      </c>
      <c r="B61" s="39"/>
      <c r="C61" s="40"/>
      <c r="D61" s="40"/>
      <c r="E61" s="41" t="s">
        <v>72</v>
      </c>
      <c r="F61" s="40"/>
      <c r="G61" s="40"/>
      <c r="H61" s="40"/>
      <c r="I61" s="40"/>
      <c r="J61" s="42"/>
    </row>
    <row r="62" spans="1:16" x14ac:dyDescent="0.25">
      <c r="A62" s="32" t="s">
        <v>120</v>
      </c>
      <c r="B62" s="39"/>
      <c r="C62" s="40"/>
      <c r="D62" s="40"/>
      <c r="E62" s="46" t="s">
        <v>534</v>
      </c>
      <c r="F62" s="40"/>
      <c r="G62" s="40"/>
      <c r="H62" s="40"/>
      <c r="I62" s="40"/>
      <c r="J62" s="42"/>
    </row>
    <row r="63" spans="1:16" ht="75" x14ac:dyDescent="0.25">
      <c r="A63" s="32" t="s">
        <v>77</v>
      </c>
      <c r="B63" s="43"/>
      <c r="C63" s="44"/>
      <c r="D63" s="44"/>
      <c r="E63" s="34" t="s">
        <v>419</v>
      </c>
      <c r="F63" s="44"/>
      <c r="G63" s="44"/>
      <c r="H63" s="44"/>
      <c r="I63" s="44"/>
      <c r="J63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35</v>
      </c>
      <c r="I3" s="21">
        <f>SUMIFS(I8:I38,A8:A38,"SD")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35</v>
      </c>
      <c r="D4" s="50"/>
      <c r="E4" s="19" t="s">
        <v>36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9.6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521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SUMIFS(I14:I24,A14:A24,"P")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4.8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535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387</v>
      </c>
      <c r="D18" s="32" t="s">
        <v>72</v>
      </c>
      <c r="E18" s="34" t="s">
        <v>388</v>
      </c>
      <c r="F18" s="35" t="s">
        <v>155</v>
      </c>
      <c r="G18" s="36">
        <v>15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428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179</v>
      </c>
      <c r="D21" s="32" t="s">
        <v>72</v>
      </c>
      <c r="E21" s="34" t="s">
        <v>180</v>
      </c>
      <c r="F21" s="35" t="s">
        <v>142</v>
      </c>
      <c r="G21" s="36">
        <v>4.8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x14ac:dyDescent="0.25">
      <c r="A22" s="32" t="s">
        <v>76</v>
      </c>
      <c r="B22" s="39"/>
      <c r="C22" s="40"/>
      <c r="D22" s="40"/>
      <c r="E22" s="34" t="s">
        <v>181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526</v>
      </c>
      <c r="F23" s="40"/>
      <c r="G23" s="40"/>
      <c r="H23" s="40"/>
      <c r="I23" s="40"/>
      <c r="J23" s="42"/>
    </row>
    <row r="24" spans="1:16" ht="285" x14ac:dyDescent="0.25">
      <c r="A24" s="32" t="s">
        <v>77</v>
      </c>
      <c r="B24" s="39"/>
      <c r="C24" s="40"/>
      <c r="D24" s="40"/>
      <c r="E24" s="34" t="s">
        <v>183</v>
      </c>
      <c r="F24" s="40"/>
      <c r="G24" s="40"/>
      <c r="H24" s="40"/>
      <c r="I24" s="40"/>
      <c r="J24" s="42"/>
    </row>
    <row r="25" spans="1:16" x14ac:dyDescent="0.25">
      <c r="A25" s="26" t="s">
        <v>67</v>
      </c>
      <c r="B25" s="27"/>
      <c r="C25" s="28" t="s">
        <v>393</v>
      </c>
      <c r="D25" s="29"/>
      <c r="E25" s="26" t="s">
        <v>394</v>
      </c>
      <c r="F25" s="29"/>
      <c r="G25" s="29"/>
      <c r="H25" s="29"/>
      <c r="I25" s="30">
        <f>SUMIFS(I26:I33,A26:A33,"P")</f>
        <v>0</v>
      </c>
      <c r="J25" s="31"/>
    </row>
    <row r="26" spans="1:16" x14ac:dyDescent="0.25">
      <c r="A26" s="32" t="s">
        <v>70</v>
      </c>
      <c r="B26" s="32">
        <v>5</v>
      </c>
      <c r="C26" s="33" t="s">
        <v>395</v>
      </c>
      <c r="D26" s="32" t="s">
        <v>72</v>
      </c>
      <c r="E26" s="34" t="s">
        <v>396</v>
      </c>
      <c r="F26" s="35" t="s">
        <v>142</v>
      </c>
      <c r="G26" s="36">
        <v>2.4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x14ac:dyDescent="0.25">
      <c r="A27" s="32" t="s">
        <v>76</v>
      </c>
      <c r="B27" s="39"/>
      <c r="C27" s="40"/>
      <c r="D27" s="40"/>
      <c r="E27" s="34" t="s">
        <v>397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536</v>
      </c>
      <c r="F28" s="40"/>
      <c r="G28" s="40"/>
      <c r="H28" s="40"/>
      <c r="I28" s="40"/>
      <c r="J28" s="42"/>
    </row>
    <row r="29" spans="1:16" ht="409.5" x14ac:dyDescent="0.25">
      <c r="A29" s="32" t="s">
        <v>77</v>
      </c>
      <c r="B29" s="39"/>
      <c r="C29" s="40"/>
      <c r="D29" s="40"/>
      <c r="E29" s="34" t="s">
        <v>399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400</v>
      </c>
      <c r="D30" s="32" t="s">
        <v>72</v>
      </c>
      <c r="E30" s="34" t="s">
        <v>401</v>
      </c>
      <c r="F30" s="35" t="s">
        <v>142</v>
      </c>
      <c r="G30" s="36">
        <v>2.4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x14ac:dyDescent="0.25">
      <c r="A31" s="32" t="s">
        <v>76</v>
      </c>
      <c r="B31" s="39"/>
      <c r="C31" s="40"/>
      <c r="D31" s="40"/>
      <c r="E31" s="34" t="s">
        <v>402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536</v>
      </c>
      <c r="F32" s="40"/>
      <c r="G32" s="40"/>
      <c r="H32" s="40"/>
      <c r="I32" s="40"/>
      <c r="J32" s="42"/>
    </row>
    <row r="33" spans="1:16" ht="180" x14ac:dyDescent="0.25">
      <c r="A33" s="32" t="s">
        <v>77</v>
      </c>
      <c r="B33" s="39"/>
      <c r="C33" s="40"/>
      <c r="D33" s="40"/>
      <c r="E33" s="34" t="s">
        <v>403</v>
      </c>
      <c r="F33" s="40"/>
      <c r="G33" s="40"/>
      <c r="H33" s="40"/>
      <c r="I33" s="40"/>
      <c r="J33" s="42"/>
    </row>
    <row r="34" spans="1:16" x14ac:dyDescent="0.25">
      <c r="A34" s="26" t="s">
        <v>67</v>
      </c>
      <c r="B34" s="27"/>
      <c r="C34" s="28" t="s">
        <v>267</v>
      </c>
      <c r="D34" s="29"/>
      <c r="E34" s="26" t="s">
        <v>268</v>
      </c>
      <c r="F34" s="29"/>
      <c r="G34" s="29"/>
      <c r="H34" s="29"/>
      <c r="I34" s="30">
        <f>SUMIFS(I35:I38,A35:A38,"P")</f>
        <v>0</v>
      </c>
      <c r="J34" s="31"/>
    </row>
    <row r="35" spans="1:16" x14ac:dyDescent="0.25">
      <c r="A35" s="32" t="s">
        <v>70</v>
      </c>
      <c r="B35" s="32">
        <v>7</v>
      </c>
      <c r="C35" s="33" t="s">
        <v>537</v>
      </c>
      <c r="D35" s="32" t="s">
        <v>72</v>
      </c>
      <c r="E35" s="34" t="s">
        <v>538</v>
      </c>
      <c r="F35" s="35" t="s">
        <v>155</v>
      </c>
      <c r="G35" s="36">
        <v>3.7679999999999998</v>
      </c>
      <c r="H35" s="37">
        <v>0</v>
      </c>
      <c r="I35" s="37">
        <f>ROUND(G35*H35,P4)</f>
        <v>0</v>
      </c>
      <c r="J35" s="35" t="s">
        <v>75</v>
      </c>
      <c r="O35" s="38">
        <f>I35*0.21</f>
        <v>0</v>
      </c>
      <c r="P35">
        <v>3</v>
      </c>
    </row>
    <row r="36" spans="1:16" x14ac:dyDescent="0.25">
      <c r="A36" s="32" t="s">
        <v>76</v>
      </c>
      <c r="B36" s="39"/>
      <c r="C36" s="40"/>
      <c r="D36" s="40"/>
      <c r="E36" s="34" t="s">
        <v>539</v>
      </c>
      <c r="F36" s="40"/>
      <c r="G36" s="40"/>
      <c r="H36" s="40"/>
      <c r="I36" s="40"/>
      <c r="J36" s="42"/>
    </row>
    <row r="37" spans="1:16" x14ac:dyDescent="0.25">
      <c r="A37" s="32" t="s">
        <v>120</v>
      </c>
      <c r="B37" s="39"/>
      <c r="C37" s="40"/>
      <c r="D37" s="40"/>
      <c r="E37" s="46" t="s">
        <v>540</v>
      </c>
      <c r="F37" s="40"/>
      <c r="G37" s="40"/>
      <c r="H37" s="40"/>
      <c r="I37" s="40"/>
      <c r="J37" s="42"/>
    </row>
    <row r="38" spans="1:16" ht="75" x14ac:dyDescent="0.25">
      <c r="A38" s="32" t="s">
        <v>77</v>
      </c>
      <c r="B38" s="43"/>
      <c r="C38" s="44"/>
      <c r="D38" s="44"/>
      <c r="E38" s="34" t="s">
        <v>541</v>
      </c>
      <c r="F38" s="44"/>
      <c r="G38" s="44"/>
      <c r="H38" s="44"/>
      <c r="I38" s="44"/>
      <c r="J38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37</v>
      </c>
      <c r="I3" s="21">
        <f>SUMIFS(I8:I42,A8:A42,"SD")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37</v>
      </c>
      <c r="D4" s="50"/>
      <c r="E4" s="19" t="s">
        <v>38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9.6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521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SUMIFS(I14:I24,A14:A24,"P")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4.8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535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387</v>
      </c>
      <c r="D18" s="32" t="s">
        <v>72</v>
      </c>
      <c r="E18" s="34" t="s">
        <v>388</v>
      </c>
      <c r="F18" s="35" t="s">
        <v>155</v>
      </c>
      <c r="G18" s="36">
        <v>17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428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179</v>
      </c>
      <c r="D21" s="32" t="s">
        <v>72</v>
      </c>
      <c r="E21" s="34" t="s">
        <v>180</v>
      </c>
      <c r="F21" s="35" t="s">
        <v>142</v>
      </c>
      <c r="G21" s="36">
        <v>4.8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x14ac:dyDescent="0.25">
      <c r="A22" s="32" t="s">
        <v>76</v>
      </c>
      <c r="B22" s="39"/>
      <c r="C22" s="40"/>
      <c r="D22" s="40"/>
      <c r="E22" s="34" t="s">
        <v>181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526</v>
      </c>
      <c r="F23" s="40"/>
      <c r="G23" s="40"/>
      <c r="H23" s="40"/>
      <c r="I23" s="40"/>
      <c r="J23" s="42"/>
    </row>
    <row r="24" spans="1:16" ht="285" x14ac:dyDescent="0.25">
      <c r="A24" s="32" t="s">
        <v>77</v>
      </c>
      <c r="B24" s="39"/>
      <c r="C24" s="40"/>
      <c r="D24" s="40"/>
      <c r="E24" s="34" t="s">
        <v>183</v>
      </c>
      <c r="F24" s="40"/>
      <c r="G24" s="40"/>
      <c r="H24" s="40"/>
      <c r="I24" s="40"/>
      <c r="J24" s="42"/>
    </row>
    <row r="25" spans="1:16" x14ac:dyDescent="0.25">
      <c r="A25" s="26" t="s">
        <v>67</v>
      </c>
      <c r="B25" s="27"/>
      <c r="C25" s="28" t="s">
        <v>393</v>
      </c>
      <c r="D25" s="29"/>
      <c r="E25" s="26" t="s">
        <v>394</v>
      </c>
      <c r="F25" s="29"/>
      <c r="G25" s="29"/>
      <c r="H25" s="29"/>
      <c r="I25" s="30">
        <f>SUMIFS(I26:I37,A26:A37,"P")</f>
        <v>0</v>
      </c>
      <c r="J25" s="31"/>
    </row>
    <row r="26" spans="1:16" x14ac:dyDescent="0.25">
      <c r="A26" s="32" t="s">
        <v>70</v>
      </c>
      <c r="B26" s="32">
        <v>5</v>
      </c>
      <c r="C26" s="33" t="s">
        <v>395</v>
      </c>
      <c r="D26" s="32" t="s">
        <v>72</v>
      </c>
      <c r="E26" s="34" t="s">
        <v>396</v>
      </c>
      <c r="F26" s="35" t="s">
        <v>142</v>
      </c>
      <c r="G26" s="36">
        <v>2.4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x14ac:dyDescent="0.25">
      <c r="A27" s="32" t="s">
        <v>76</v>
      </c>
      <c r="B27" s="39"/>
      <c r="C27" s="40"/>
      <c r="D27" s="40"/>
      <c r="E27" s="34" t="s">
        <v>397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536</v>
      </c>
      <c r="F28" s="40"/>
      <c r="G28" s="40"/>
      <c r="H28" s="40"/>
      <c r="I28" s="40"/>
      <c r="J28" s="42"/>
    </row>
    <row r="29" spans="1:16" ht="409.5" x14ac:dyDescent="0.25">
      <c r="A29" s="32" t="s">
        <v>77</v>
      </c>
      <c r="B29" s="39"/>
      <c r="C29" s="40"/>
      <c r="D29" s="40"/>
      <c r="E29" s="34" t="s">
        <v>399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400</v>
      </c>
      <c r="D30" s="32" t="s">
        <v>72</v>
      </c>
      <c r="E30" s="34" t="s">
        <v>401</v>
      </c>
      <c r="F30" s="35" t="s">
        <v>142</v>
      </c>
      <c r="G30" s="36">
        <v>2.4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x14ac:dyDescent="0.25">
      <c r="A31" s="32" t="s">
        <v>76</v>
      </c>
      <c r="B31" s="39"/>
      <c r="C31" s="40"/>
      <c r="D31" s="40"/>
      <c r="E31" s="34" t="s">
        <v>402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536</v>
      </c>
      <c r="F32" s="40"/>
      <c r="G32" s="40"/>
      <c r="H32" s="40"/>
      <c r="I32" s="40"/>
      <c r="J32" s="42"/>
    </row>
    <row r="33" spans="1:16" ht="180" x14ac:dyDescent="0.25">
      <c r="A33" s="32" t="s">
        <v>77</v>
      </c>
      <c r="B33" s="39"/>
      <c r="C33" s="40"/>
      <c r="D33" s="40"/>
      <c r="E33" s="34" t="s">
        <v>403</v>
      </c>
      <c r="F33" s="40"/>
      <c r="G33" s="40"/>
      <c r="H33" s="40"/>
      <c r="I33" s="40"/>
      <c r="J33" s="42"/>
    </row>
    <row r="34" spans="1:16" x14ac:dyDescent="0.25">
      <c r="A34" s="32" t="s">
        <v>70</v>
      </c>
      <c r="B34" s="32">
        <v>7</v>
      </c>
      <c r="C34" s="33" t="s">
        <v>542</v>
      </c>
      <c r="D34" s="32" t="s">
        <v>72</v>
      </c>
      <c r="E34" s="34" t="s">
        <v>543</v>
      </c>
      <c r="F34" s="35" t="s">
        <v>142</v>
      </c>
      <c r="G34" s="36">
        <v>8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544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545</v>
      </c>
      <c r="F36" s="40"/>
      <c r="G36" s="40"/>
      <c r="H36" s="40"/>
      <c r="I36" s="40"/>
      <c r="J36" s="42"/>
    </row>
    <row r="37" spans="1:16" ht="165" x14ac:dyDescent="0.25">
      <c r="A37" s="32" t="s">
        <v>77</v>
      </c>
      <c r="B37" s="39"/>
      <c r="C37" s="40"/>
      <c r="D37" s="40"/>
      <c r="E37" s="34" t="s">
        <v>546</v>
      </c>
      <c r="F37" s="40"/>
      <c r="G37" s="40"/>
      <c r="H37" s="40"/>
      <c r="I37" s="40"/>
      <c r="J37" s="42"/>
    </row>
    <row r="38" spans="1:16" x14ac:dyDescent="0.25">
      <c r="A38" s="26" t="s">
        <v>67</v>
      </c>
      <c r="B38" s="27"/>
      <c r="C38" s="28" t="s">
        <v>267</v>
      </c>
      <c r="D38" s="29"/>
      <c r="E38" s="26" t="s">
        <v>268</v>
      </c>
      <c r="F38" s="29"/>
      <c r="G38" s="29"/>
      <c r="H38" s="29"/>
      <c r="I38" s="30">
        <f>SUMIFS(I39:I42,A39:A42,"P")</f>
        <v>0</v>
      </c>
      <c r="J38" s="31"/>
    </row>
    <row r="39" spans="1:16" x14ac:dyDescent="0.25">
      <c r="A39" s="32" t="s">
        <v>70</v>
      </c>
      <c r="B39" s="32">
        <v>8</v>
      </c>
      <c r="C39" s="33" t="s">
        <v>537</v>
      </c>
      <c r="D39" s="32" t="s">
        <v>72</v>
      </c>
      <c r="E39" s="34" t="s">
        <v>538</v>
      </c>
      <c r="F39" s="35" t="s">
        <v>155</v>
      </c>
      <c r="G39" s="36">
        <v>3.7679999999999998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34" t="s">
        <v>539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540</v>
      </c>
      <c r="F41" s="40"/>
      <c r="G41" s="40"/>
      <c r="H41" s="40"/>
      <c r="I41" s="40"/>
      <c r="J41" s="42"/>
    </row>
    <row r="42" spans="1:16" ht="75" x14ac:dyDescent="0.25">
      <c r="A42" s="32" t="s">
        <v>77</v>
      </c>
      <c r="B42" s="43"/>
      <c r="C42" s="44"/>
      <c r="D42" s="44"/>
      <c r="E42" s="34" t="s">
        <v>541</v>
      </c>
      <c r="F42" s="44"/>
      <c r="G42" s="44"/>
      <c r="H42" s="44"/>
      <c r="I42" s="44"/>
      <c r="J42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39</v>
      </c>
      <c r="I3" s="21">
        <f>SUMIFS(I8:I71,A8:A71,"SD")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39</v>
      </c>
      <c r="D4" s="50"/>
      <c r="E4" s="19" t="s">
        <v>40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11.5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547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SUMIFS(I14:I24,A14:A24,"P")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5.75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ht="45" x14ac:dyDescent="0.25">
      <c r="A16" s="32" t="s">
        <v>120</v>
      </c>
      <c r="B16" s="39"/>
      <c r="C16" s="40"/>
      <c r="D16" s="40"/>
      <c r="E16" s="46" t="s">
        <v>548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523</v>
      </c>
      <c r="D18" s="32" t="s">
        <v>72</v>
      </c>
      <c r="E18" s="34" t="s">
        <v>524</v>
      </c>
      <c r="F18" s="35" t="s">
        <v>155</v>
      </c>
      <c r="G18" s="36">
        <v>12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525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179</v>
      </c>
      <c r="D21" s="32" t="s">
        <v>72</v>
      </c>
      <c r="E21" s="34" t="s">
        <v>180</v>
      </c>
      <c r="F21" s="35" t="s">
        <v>142</v>
      </c>
      <c r="G21" s="36">
        <v>5.75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x14ac:dyDescent="0.25">
      <c r="A22" s="32" t="s">
        <v>76</v>
      </c>
      <c r="B22" s="39"/>
      <c r="C22" s="40"/>
      <c r="D22" s="40"/>
      <c r="E22" s="34" t="s">
        <v>181</v>
      </c>
      <c r="F22" s="40"/>
      <c r="G22" s="40"/>
      <c r="H22" s="40"/>
      <c r="I22" s="40"/>
      <c r="J22" s="42"/>
    </row>
    <row r="23" spans="1:16" x14ac:dyDescent="0.25">
      <c r="A23" s="32" t="s">
        <v>120</v>
      </c>
      <c r="B23" s="39"/>
      <c r="C23" s="40"/>
      <c r="D23" s="40"/>
      <c r="E23" s="46" t="s">
        <v>549</v>
      </c>
      <c r="F23" s="40"/>
      <c r="G23" s="40"/>
      <c r="H23" s="40"/>
      <c r="I23" s="40"/>
      <c r="J23" s="42"/>
    </row>
    <row r="24" spans="1:16" ht="285" x14ac:dyDescent="0.25">
      <c r="A24" s="32" t="s">
        <v>77</v>
      </c>
      <c r="B24" s="39"/>
      <c r="C24" s="40"/>
      <c r="D24" s="40"/>
      <c r="E24" s="34" t="s">
        <v>183</v>
      </c>
      <c r="F24" s="40"/>
      <c r="G24" s="40"/>
      <c r="H24" s="40"/>
      <c r="I24" s="40"/>
      <c r="J24" s="42"/>
    </row>
    <row r="25" spans="1:16" x14ac:dyDescent="0.25">
      <c r="A25" s="26" t="s">
        <v>67</v>
      </c>
      <c r="B25" s="27"/>
      <c r="C25" s="28" t="s">
        <v>393</v>
      </c>
      <c r="D25" s="29"/>
      <c r="E25" s="26" t="s">
        <v>394</v>
      </c>
      <c r="F25" s="29"/>
      <c r="G25" s="29"/>
      <c r="H25" s="29"/>
      <c r="I25" s="30">
        <f>SUMIFS(I26:I33,A26:A33,"P")</f>
        <v>0</v>
      </c>
      <c r="J25" s="31"/>
    </row>
    <row r="26" spans="1:16" x14ac:dyDescent="0.25">
      <c r="A26" s="32" t="s">
        <v>70</v>
      </c>
      <c r="B26" s="32">
        <v>5</v>
      </c>
      <c r="C26" s="33" t="s">
        <v>395</v>
      </c>
      <c r="D26" s="32" t="s">
        <v>72</v>
      </c>
      <c r="E26" s="34" t="s">
        <v>396</v>
      </c>
      <c r="F26" s="35" t="s">
        <v>142</v>
      </c>
      <c r="G26" s="36">
        <v>1.6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x14ac:dyDescent="0.25">
      <c r="A27" s="32" t="s">
        <v>76</v>
      </c>
      <c r="B27" s="39"/>
      <c r="C27" s="40"/>
      <c r="D27" s="40"/>
      <c r="E27" s="34" t="s">
        <v>397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550</v>
      </c>
      <c r="F28" s="40"/>
      <c r="G28" s="40"/>
      <c r="H28" s="40"/>
      <c r="I28" s="40"/>
      <c r="J28" s="42"/>
    </row>
    <row r="29" spans="1:16" ht="409.5" x14ac:dyDescent="0.25">
      <c r="A29" s="32" t="s">
        <v>77</v>
      </c>
      <c r="B29" s="39"/>
      <c r="C29" s="40"/>
      <c r="D29" s="40"/>
      <c r="E29" s="34" t="s">
        <v>399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400</v>
      </c>
      <c r="D30" s="32" t="s">
        <v>72</v>
      </c>
      <c r="E30" s="34" t="s">
        <v>401</v>
      </c>
      <c r="F30" s="35" t="s">
        <v>142</v>
      </c>
      <c r="G30" s="36">
        <v>1.6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x14ac:dyDescent="0.25">
      <c r="A31" s="32" t="s">
        <v>76</v>
      </c>
      <c r="B31" s="39"/>
      <c r="C31" s="40"/>
      <c r="D31" s="40"/>
      <c r="E31" s="34" t="s">
        <v>402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550</v>
      </c>
      <c r="F32" s="40"/>
      <c r="G32" s="40"/>
      <c r="H32" s="40"/>
      <c r="I32" s="40"/>
      <c r="J32" s="42"/>
    </row>
    <row r="33" spans="1:16" ht="180" x14ac:dyDescent="0.25">
      <c r="A33" s="32" t="s">
        <v>77</v>
      </c>
      <c r="B33" s="39"/>
      <c r="C33" s="40"/>
      <c r="D33" s="40"/>
      <c r="E33" s="34" t="s">
        <v>403</v>
      </c>
      <c r="F33" s="40"/>
      <c r="G33" s="40"/>
      <c r="H33" s="40"/>
      <c r="I33" s="40"/>
      <c r="J33" s="42"/>
    </row>
    <row r="34" spans="1:16" x14ac:dyDescent="0.25">
      <c r="A34" s="26" t="s">
        <v>67</v>
      </c>
      <c r="B34" s="27"/>
      <c r="C34" s="28" t="s">
        <v>431</v>
      </c>
      <c r="D34" s="29"/>
      <c r="E34" s="26" t="s">
        <v>432</v>
      </c>
      <c r="F34" s="29"/>
      <c r="G34" s="29"/>
      <c r="H34" s="29"/>
      <c r="I34" s="30">
        <f>SUMIFS(I35:I50,A35:A50,"P")</f>
        <v>0</v>
      </c>
      <c r="J34" s="31"/>
    </row>
    <row r="35" spans="1:16" ht="30" x14ac:dyDescent="0.25">
      <c r="A35" s="32" t="s">
        <v>70</v>
      </c>
      <c r="B35" s="32">
        <v>7</v>
      </c>
      <c r="C35" s="33" t="s">
        <v>433</v>
      </c>
      <c r="D35" s="32" t="s">
        <v>72</v>
      </c>
      <c r="E35" s="34" t="s">
        <v>434</v>
      </c>
      <c r="F35" s="35" t="s">
        <v>132</v>
      </c>
      <c r="G35" s="36">
        <v>13.61</v>
      </c>
      <c r="H35" s="37">
        <v>0</v>
      </c>
      <c r="I35" s="37">
        <f>ROUND(G35*H35,P4)</f>
        <v>0</v>
      </c>
      <c r="J35" s="35" t="s">
        <v>75</v>
      </c>
      <c r="O35" s="38">
        <f>I35*0.21</f>
        <v>0</v>
      </c>
      <c r="P35">
        <v>3</v>
      </c>
    </row>
    <row r="36" spans="1:16" x14ac:dyDescent="0.25">
      <c r="A36" s="32" t="s">
        <v>76</v>
      </c>
      <c r="B36" s="39"/>
      <c r="C36" s="40"/>
      <c r="D36" s="40"/>
      <c r="E36" s="34" t="s">
        <v>518</v>
      </c>
      <c r="F36" s="40"/>
      <c r="G36" s="40"/>
      <c r="H36" s="40"/>
      <c r="I36" s="40"/>
      <c r="J36" s="42"/>
    </row>
    <row r="37" spans="1:16" x14ac:dyDescent="0.25">
      <c r="A37" s="32" t="s">
        <v>120</v>
      </c>
      <c r="B37" s="39"/>
      <c r="C37" s="40"/>
      <c r="D37" s="40"/>
      <c r="E37" s="46" t="s">
        <v>551</v>
      </c>
      <c r="F37" s="40"/>
      <c r="G37" s="40"/>
      <c r="H37" s="40"/>
      <c r="I37" s="40"/>
      <c r="J37" s="42"/>
    </row>
    <row r="38" spans="1:16" ht="120" x14ac:dyDescent="0.25">
      <c r="A38" s="32" t="s">
        <v>77</v>
      </c>
      <c r="B38" s="39"/>
      <c r="C38" s="40"/>
      <c r="D38" s="40"/>
      <c r="E38" s="34" t="s">
        <v>437</v>
      </c>
      <c r="F38" s="40"/>
      <c r="G38" s="40"/>
      <c r="H38" s="40"/>
      <c r="I38" s="40"/>
      <c r="J38" s="42"/>
    </row>
    <row r="39" spans="1:16" x14ac:dyDescent="0.25">
      <c r="A39" s="32" t="s">
        <v>70</v>
      </c>
      <c r="B39" s="32">
        <v>8</v>
      </c>
      <c r="C39" s="33" t="s">
        <v>438</v>
      </c>
      <c r="D39" s="32" t="s">
        <v>72</v>
      </c>
      <c r="E39" s="34" t="s">
        <v>439</v>
      </c>
      <c r="F39" s="35" t="s">
        <v>132</v>
      </c>
      <c r="G39" s="36">
        <v>13.61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34" t="s">
        <v>518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551</v>
      </c>
      <c r="F41" s="40"/>
      <c r="G41" s="40"/>
      <c r="H41" s="40"/>
      <c r="I41" s="40"/>
      <c r="J41" s="42"/>
    </row>
    <row r="42" spans="1:16" ht="120" x14ac:dyDescent="0.25">
      <c r="A42" s="32" t="s">
        <v>77</v>
      </c>
      <c r="B42" s="39"/>
      <c r="C42" s="40"/>
      <c r="D42" s="40"/>
      <c r="E42" s="34" t="s">
        <v>437</v>
      </c>
      <c r="F42" s="40"/>
      <c r="G42" s="40"/>
      <c r="H42" s="40"/>
      <c r="I42" s="40"/>
      <c r="J42" s="42"/>
    </row>
    <row r="43" spans="1:16" x14ac:dyDescent="0.25">
      <c r="A43" s="32" t="s">
        <v>70</v>
      </c>
      <c r="B43" s="32">
        <v>9</v>
      </c>
      <c r="C43" s="33" t="s">
        <v>440</v>
      </c>
      <c r="D43" s="32" t="s">
        <v>72</v>
      </c>
      <c r="E43" s="34" t="s">
        <v>441</v>
      </c>
      <c r="F43" s="35" t="s">
        <v>132</v>
      </c>
      <c r="G43" s="36">
        <v>13.61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518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551</v>
      </c>
      <c r="F45" s="40"/>
      <c r="G45" s="40"/>
      <c r="H45" s="40"/>
      <c r="I45" s="40"/>
      <c r="J45" s="42"/>
    </row>
    <row r="46" spans="1:16" ht="120" x14ac:dyDescent="0.25">
      <c r="A46" s="32" t="s">
        <v>77</v>
      </c>
      <c r="B46" s="39"/>
      <c r="C46" s="40"/>
      <c r="D46" s="40"/>
      <c r="E46" s="34" t="s">
        <v>437</v>
      </c>
      <c r="F46" s="40"/>
      <c r="G46" s="40"/>
      <c r="H46" s="40"/>
      <c r="I46" s="40"/>
      <c r="J46" s="42"/>
    </row>
    <row r="47" spans="1:16" x14ac:dyDescent="0.25">
      <c r="A47" s="32" t="s">
        <v>70</v>
      </c>
      <c r="B47" s="32">
        <v>10</v>
      </c>
      <c r="C47" s="33" t="s">
        <v>442</v>
      </c>
      <c r="D47" s="32" t="s">
        <v>72</v>
      </c>
      <c r="E47" s="34" t="s">
        <v>443</v>
      </c>
      <c r="F47" s="35" t="s">
        <v>132</v>
      </c>
      <c r="G47" s="36">
        <v>25.875</v>
      </c>
      <c r="H47" s="37">
        <v>0</v>
      </c>
      <c r="I47" s="37">
        <f>ROUND(G47*H47,P4)</f>
        <v>0</v>
      </c>
      <c r="J47" s="35" t="s">
        <v>75</v>
      </c>
      <c r="O47" s="38">
        <f>I47*0.21</f>
        <v>0</v>
      </c>
      <c r="P47">
        <v>3</v>
      </c>
    </row>
    <row r="48" spans="1:16" x14ac:dyDescent="0.25">
      <c r="A48" s="32" t="s">
        <v>76</v>
      </c>
      <c r="B48" s="39"/>
      <c r="C48" s="40"/>
      <c r="D48" s="40"/>
      <c r="E48" s="34" t="s">
        <v>518</v>
      </c>
      <c r="F48" s="40"/>
      <c r="G48" s="40"/>
      <c r="H48" s="40"/>
      <c r="I48" s="40"/>
      <c r="J48" s="42"/>
    </row>
    <row r="49" spans="1:16" x14ac:dyDescent="0.25">
      <c r="A49" s="32" t="s">
        <v>120</v>
      </c>
      <c r="B49" s="39"/>
      <c r="C49" s="40"/>
      <c r="D49" s="40"/>
      <c r="E49" s="46" t="s">
        <v>552</v>
      </c>
      <c r="F49" s="40"/>
      <c r="G49" s="40"/>
      <c r="H49" s="40"/>
      <c r="I49" s="40"/>
      <c r="J49" s="42"/>
    </row>
    <row r="50" spans="1:16" ht="135" x14ac:dyDescent="0.25">
      <c r="A50" s="32" t="s">
        <v>77</v>
      </c>
      <c r="B50" s="39"/>
      <c r="C50" s="40"/>
      <c r="D50" s="40"/>
      <c r="E50" s="34" t="s">
        <v>445</v>
      </c>
      <c r="F50" s="40"/>
      <c r="G50" s="40"/>
      <c r="H50" s="40"/>
      <c r="I50" s="40"/>
      <c r="J50" s="42"/>
    </row>
    <row r="51" spans="1:16" x14ac:dyDescent="0.25">
      <c r="A51" s="26" t="s">
        <v>67</v>
      </c>
      <c r="B51" s="27"/>
      <c r="C51" s="28" t="s">
        <v>267</v>
      </c>
      <c r="D51" s="29"/>
      <c r="E51" s="26" t="s">
        <v>268</v>
      </c>
      <c r="F51" s="29"/>
      <c r="G51" s="29"/>
      <c r="H51" s="29"/>
      <c r="I51" s="30">
        <f>SUMIFS(I52:I71,A52:A71,"P")</f>
        <v>0</v>
      </c>
      <c r="J51" s="31"/>
    </row>
    <row r="52" spans="1:16" x14ac:dyDescent="0.25">
      <c r="A52" s="32" t="s">
        <v>70</v>
      </c>
      <c r="B52" s="32">
        <v>11</v>
      </c>
      <c r="C52" s="33" t="s">
        <v>553</v>
      </c>
      <c r="D52" s="32" t="s">
        <v>72</v>
      </c>
      <c r="E52" s="34" t="s">
        <v>554</v>
      </c>
      <c r="F52" s="35" t="s">
        <v>155</v>
      </c>
      <c r="G52" s="36">
        <v>11.5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x14ac:dyDescent="0.25">
      <c r="A53" s="32" t="s">
        <v>76</v>
      </c>
      <c r="B53" s="39"/>
      <c r="C53" s="40"/>
      <c r="D53" s="40"/>
      <c r="E53" s="34" t="s">
        <v>555</v>
      </c>
      <c r="F53" s="40"/>
      <c r="G53" s="40"/>
      <c r="H53" s="40"/>
      <c r="I53" s="40"/>
      <c r="J53" s="42"/>
    </row>
    <row r="54" spans="1:16" x14ac:dyDescent="0.25">
      <c r="A54" s="32" t="s">
        <v>120</v>
      </c>
      <c r="B54" s="39"/>
      <c r="C54" s="40"/>
      <c r="D54" s="40"/>
      <c r="E54" s="46" t="s">
        <v>556</v>
      </c>
      <c r="F54" s="40"/>
      <c r="G54" s="40"/>
      <c r="H54" s="40"/>
      <c r="I54" s="40"/>
      <c r="J54" s="42"/>
    </row>
    <row r="55" spans="1:16" ht="75" x14ac:dyDescent="0.25">
      <c r="A55" s="32" t="s">
        <v>77</v>
      </c>
      <c r="B55" s="39"/>
      <c r="C55" s="40"/>
      <c r="D55" s="40"/>
      <c r="E55" s="34" t="s">
        <v>557</v>
      </c>
      <c r="F55" s="40"/>
      <c r="G55" s="40"/>
      <c r="H55" s="40"/>
      <c r="I55" s="40"/>
      <c r="J55" s="42"/>
    </row>
    <row r="56" spans="1:16" x14ac:dyDescent="0.25">
      <c r="A56" s="32" t="s">
        <v>70</v>
      </c>
      <c r="B56" s="32">
        <v>12</v>
      </c>
      <c r="C56" s="33" t="s">
        <v>558</v>
      </c>
      <c r="D56" s="32" t="s">
        <v>72</v>
      </c>
      <c r="E56" s="34" t="s">
        <v>559</v>
      </c>
      <c r="F56" s="35" t="s">
        <v>155</v>
      </c>
      <c r="G56" s="36">
        <v>11.5</v>
      </c>
      <c r="H56" s="37">
        <v>0</v>
      </c>
      <c r="I56" s="37">
        <f>ROUND(G56*H56,P4)</f>
        <v>0</v>
      </c>
      <c r="J56" s="35" t="s">
        <v>75</v>
      </c>
      <c r="O56" s="38">
        <f>I56*0.21</f>
        <v>0</v>
      </c>
      <c r="P56">
        <v>3</v>
      </c>
    </row>
    <row r="57" spans="1:16" x14ac:dyDescent="0.25">
      <c r="A57" s="32" t="s">
        <v>76</v>
      </c>
      <c r="B57" s="39"/>
      <c r="C57" s="40"/>
      <c r="D57" s="40"/>
      <c r="E57" s="34" t="s">
        <v>560</v>
      </c>
      <c r="F57" s="40"/>
      <c r="G57" s="40"/>
      <c r="H57" s="40"/>
      <c r="I57" s="40"/>
      <c r="J57" s="42"/>
    </row>
    <row r="58" spans="1:16" x14ac:dyDescent="0.25">
      <c r="A58" s="32" t="s">
        <v>120</v>
      </c>
      <c r="B58" s="39"/>
      <c r="C58" s="40"/>
      <c r="D58" s="40"/>
      <c r="E58" s="46" t="s">
        <v>556</v>
      </c>
      <c r="F58" s="40"/>
      <c r="G58" s="40"/>
      <c r="H58" s="40"/>
      <c r="I58" s="40"/>
      <c r="J58" s="42"/>
    </row>
    <row r="59" spans="1:16" ht="120" x14ac:dyDescent="0.25">
      <c r="A59" s="32" t="s">
        <v>77</v>
      </c>
      <c r="B59" s="39"/>
      <c r="C59" s="40"/>
      <c r="D59" s="40"/>
      <c r="E59" s="34" t="s">
        <v>561</v>
      </c>
      <c r="F59" s="40"/>
      <c r="G59" s="40"/>
      <c r="H59" s="40"/>
      <c r="I59" s="40"/>
      <c r="J59" s="42"/>
    </row>
    <row r="60" spans="1:16" ht="30" x14ac:dyDescent="0.25">
      <c r="A60" s="32" t="s">
        <v>70</v>
      </c>
      <c r="B60" s="32">
        <v>13</v>
      </c>
      <c r="C60" s="33" t="s">
        <v>562</v>
      </c>
      <c r="D60" s="32" t="s">
        <v>72</v>
      </c>
      <c r="E60" s="34" t="s">
        <v>563</v>
      </c>
      <c r="F60" s="35" t="s">
        <v>155</v>
      </c>
      <c r="G60" s="36">
        <v>17</v>
      </c>
      <c r="H60" s="37">
        <v>0</v>
      </c>
      <c r="I60" s="37">
        <f>ROUND(G60*H60,P4)</f>
        <v>0</v>
      </c>
      <c r="J60" s="35" t="s">
        <v>75</v>
      </c>
      <c r="O60" s="38">
        <f>I60*0.21</f>
        <v>0</v>
      </c>
      <c r="P60">
        <v>3</v>
      </c>
    </row>
    <row r="61" spans="1:16" x14ac:dyDescent="0.25">
      <c r="A61" s="32" t="s">
        <v>76</v>
      </c>
      <c r="B61" s="39"/>
      <c r="C61" s="40"/>
      <c r="D61" s="40"/>
      <c r="E61" s="34" t="s">
        <v>564</v>
      </c>
      <c r="F61" s="40"/>
      <c r="G61" s="40"/>
      <c r="H61" s="40"/>
      <c r="I61" s="40"/>
      <c r="J61" s="42"/>
    </row>
    <row r="62" spans="1:16" x14ac:dyDescent="0.25">
      <c r="A62" s="32" t="s">
        <v>120</v>
      </c>
      <c r="B62" s="39"/>
      <c r="C62" s="40"/>
      <c r="D62" s="40"/>
      <c r="E62" s="46" t="s">
        <v>565</v>
      </c>
      <c r="F62" s="40"/>
      <c r="G62" s="40"/>
      <c r="H62" s="40"/>
      <c r="I62" s="40"/>
      <c r="J62" s="42"/>
    </row>
    <row r="63" spans="1:16" ht="180" x14ac:dyDescent="0.25">
      <c r="A63" s="32" t="s">
        <v>77</v>
      </c>
      <c r="B63" s="39"/>
      <c r="C63" s="40"/>
      <c r="D63" s="40"/>
      <c r="E63" s="34" t="s">
        <v>533</v>
      </c>
      <c r="F63" s="40"/>
      <c r="G63" s="40"/>
      <c r="H63" s="40"/>
      <c r="I63" s="40"/>
      <c r="J63" s="42"/>
    </row>
    <row r="64" spans="1:16" x14ac:dyDescent="0.25">
      <c r="A64" s="32" t="s">
        <v>70</v>
      </c>
      <c r="B64" s="32">
        <v>14</v>
      </c>
      <c r="C64" s="33" t="s">
        <v>415</v>
      </c>
      <c r="D64" s="32" t="s">
        <v>72</v>
      </c>
      <c r="E64" s="34" t="s">
        <v>416</v>
      </c>
      <c r="F64" s="35" t="s">
        <v>132</v>
      </c>
      <c r="G64" s="36">
        <v>38.524999999999999</v>
      </c>
      <c r="H64" s="37">
        <v>0</v>
      </c>
      <c r="I64" s="37">
        <f>ROUND(G64*H64,P4)</f>
        <v>0</v>
      </c>
      <c r="J64" s="35" t="s">
        <v>75</v>
      </c>
      <c r="O64" s="38">
        <f>I64*0.21</f>
        <v>0</v>
      </c>
      <c r="P64">
        <v>3</v>
      </c>
    </row>
    <row r="65" spans="1:16" x14ac:dyDescent="0.25">
      <c r="A65" s="32" t="s">
        <v>76</v>
      </c>
      <c r="B65" s="39"/>
      <c r="C65" s="40"/>
      <c r="D65" s="40"/>
      <c r="E65" s="34" t="s">
        <v>518</v>
      </c>
      <c r="F65" s="40"/>
      <c r="G65" s="40"/>
      <c r="H65" s="40"/>
      <c r="I65" s="40"/>
      <c r="J65" s="42"/>
    </row>
    <row r="66" spans="1:16" x14ac:dyDescent="0.25">
      <c r="A66" s="32" t="s">
        <v>120</v>
      </c>
      <c r="B66" s="39"/>
      <c r="C66" s="40"/>
      <c r="D66" s="40"/>
      <c r="E66" s="46" t="s">
        <v>566</v>
      </c>
      <c r="F66" s="40"/>
      <c r="G66" s="40"/>
      <c r="H66" s="40"/>
      <c r="I66" s="40"/>
      <c r="J66" s="42"/>
    </row>
    <row r="67" spans="1:16" ht="75" x14ac:dyDescent="0.25">
      <c r="A67" s="32" t="s">
        <v>77</v>
      </c>
      <c r="B67" s="39"/>
      <c r="C67" s="40"/>
      <c r="D67" s="40"/>
      <c r="E67" s="34" t="s">
        <v>419</v>
      </c>
      <c r="F67" s="40"/>
      <c r="G67" s="40"/>
      <c r="H67" s="40"/>
      <c r="I67" s="40"/>
      <c r="J67" s="42"/>
    </row>
    <row r="68" spans="1:16" x14ac:dyDescent="0.25">
      <c r="A68" s="32" t="s">
        <v>70</v>
      </c>
      <c r="B68" s="32">
        <v>15</v>
      </c>
      <c r="C68" s="33" t="s">
        <v>420</v>
      </c>
      <c r="D68" s="32" t="s">
        <v>72</v>
      </c>
      <c r="E68" s="34" t="s">
        <v>421</v>
      </c>
      <c r="F68" s="35" t="s">
        <v>132</v>
      </c>
      <c r="G68" s="36">
        <v>38.524999999999999</v>
      </c>
      <c r="H68" s="37">
        <v>0</v>
      </c>
      <c r="I68" s="37">
        <f>ROUND(G68*H68,P4)</f>
        <v>0</v>
      </c>
      <c r="J68" s="35" t="s">
        <v>75</v>
      </c>
      <c r="O68" s="38">
        <f>I68*0.21</f>
        <v>0</v>
      </c>
      <c r="P68">
        <v>3</v>
      </c>
    </row>
    <row r="69" spans="1:16" x14ac:dyDescent="0.25">
      <c r="A69" s="32" t="s">
        <v>76</v>
      </c>
      <c r="B69" s="39"/>
      <c r="C69" s="40"/>
      <c r="D69" s="40"/>
      <c r="E69" s="34" t="s">
        <v>518</v>
      </c>
      <c r="F69" s="40"/>
      <c r="G69" s="40"/>
      <c r="H69" s="40"/>
      <c r="I69" s="40"/>
      <c r="J69" s="42"/>
    </row>
    <row r="70" spans="1:16" x14ac:dyDescent="0.25">
      <c r="A70" s="32" t="s">
        <v>120</v>
      </c>
      <c r="B70" s="39"/>
      <c r="C70" s="40"/>
      <c r="D70" s="40"/>
      <c r="E70" s="46" t="s">
        <v>566</v>
      </c>
      <c r="F70" s="40"/>
      <c r="G70" s="40"/>
      <c r="H70" s="40"/>
      <c r="I70" s="40"/>
      <c r="J70" s="42"/>
    </row>
    <row r="71" spans="1:16" ht="75" x14ac:dyDescent="0.25">
      <c r="A71" s="32" t="s">
        <v>77</v>
      </c>
      <c r="B71" s="43"/>
      <c r="C71" s="44"/>
      <c r="D71" s="44"/>
      <c r="E71" s="34" t="s">
        <v>419</v>
      </c>
      <c r="F71" s="44"/>
      <c r="G71" s="44"/>
      <c r="H71" s="44"/>
      <c r="I71" s="44"/>
      <c r="J7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41</v>
      </c>
      <c r="I3" s="21">
        <f>SUMIFS(I8:I51,A8:A51,"SD")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41</v>
      </c>
      <c r="D4" s="50"/>
      <c r="E4" s="19" t="s">
        <v>42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14.4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567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SUMIFS(I14:I32,A14:A32,"P")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2.4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568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164</v>
      </c>
      <c r="D18" s="32" t="s">
        <v>72</v>
      </c>
      <c r="E18" s="34" t="s">
        <v>165</v>
      </c>
      <c r="F18" s="35" t="s">
        <v>142</v>
      </c>
      <c r="G18" s="36">
        <v>2.4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60" x14ac:dyDescent="0.25">
      <c r="A19" s="32" t="s">
        <v>76</v>
      </c>
      <c r="B19" s="39"/>
      <c r="C19" s="40"/>
      <c r="D19" s="40"/>
      <c r="E19" s="34" t="s">
        <v>451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569</v>
      </c>
      <c r="F20" s="40"/>
      <c r="G20" s="40"/>
      <c r="H20" s="40"/>
      <c r="I20" s="40"/>
      <c r="J20" s="42"/>
    </row>
    <row r="21" spans="1:16" ht="409.5" x14ac:dyDescent="0.25">
      <c r="A21" s="32" t="s">
        <v>77</v>
      </c>
      <c r="B21" s="39"/>
      <c r="C21" s="40"/>
      <c r="D21" s="40"/>
      <c r="E21" s="34" t="s">
        <v>163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387</v>
      </c>
      <c r="D22" s="32" t="s">
        <v>72</v>
      </c>
      <c r="E22" s="34" t="s">
        <v>388</v>
      </c>
      <c r="F22" s="35" t="s">
        <v>155</v>
      </c>
      <c r="G22" s="36">
        <v>13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428</v>
      </c>
      <c r="F23" s="40"/>
      <c r="G23" s="40"/>
      <c r="H23" s="40"/>
      <c r="I23" s="40"/>
      <c r="J23" s="42"/>
    </row>
    <row r="24" spans="1:16" ht="120" x14ac:dyDescent="0.25">
      <c r="A24" s="32" t="s">
        <v>77</v>
      </c>
      <c r="B24" s="39"/>
      <c r="C24" s="40"/>
      <c r="D24" s="40"/>
      <c r="E24" s="34" t="s">
        <v>174</v>
      </c>
      <c r="F24" s="40"/>
      <c r="G24" s="40"/>
      <c r="H24" s="40"/>
      <c r="I24" s="40"/>
      <c r="J24" s="42"/>
    </row>
    <row r="25" spans="1:16" x14ac:dyDescent="0.25">
      <c r="A25" s="32" t="s">
        <v>70</v>
      </c>
      <c r="B25" s="32">
        <v>5</v>
      </c>
      <c r="C25" s="33" t="s">
        <v>179</v>
      </c>
      <c r="D25" s="32" t="s">
        <v>72</v>
      </c>
      <c r="E25" s="34" t="s">
        <v>180</v>
      </c>
      <c r="F25" s="35" t="s">
        <v>142</v>
      </c>
      <c r="G25" s="36">
        <v>7.2</v>
      </c>
      <c r="H25" s="37">
        <v>0</v>
      </c>
      <c r="I25" s="37">
        <f>ROUND(G25*H25,P4)</f>
        <v>0</v>
      </c>
      <c r="J25" s="35" t="s">
        <v>75</v>
      </c>
      <c r="O25" s="38">
        <f>I25*0.21</f>
        <v>0</v>
      </c>
      <c r="P25">
        <v>3</v>
      </c>
    </row>
    <row r="26" spans="1:16" x14ac:dyDescent="0.25">
      <c r="A26" s="32" t="s">
        <v>76</v>
      </c>
      <c r="B26" s="39"/>
      <c r="C26" s="40"/>
      <c r="D26" s="40"/>
      <c r="E26" s="34" t="s">
        <v>181</v>
      </c>
      <c r="F26" s="40"/>
      <c r="G26" s="40"/>
      <c r="H26" s="40"/>
      <c r="I26" s="40"/>
      <c r="J26" s="42"/>
    </row>
    <row r="27" spans="1:16" ht="45" x14ac:dyDescent="0.25">
      <c r="A27" s="32" t="s">
        <v>120</v>
      </c>
      <c r="B27" s="39"/>
      <c r="C27" s="40"/>
      <c r="D27" s="40"/>
      <c r="E27" s="46" t="s">
        <v>570</v>
      </c>
      <c r="F27" s="40"/>
      <c r="G27" s="40"/>
      <c r="H27" s="40"/>
      <c r="I27" s="40"/>
      <c r="J27" s="42"/>
    </row>
    <row r="28" spans="1:16" ht="285" x14ac:dyDescent="0.25">
      <c r="A28" s="32" t="s">
        <v>77</v>
      </c>
      <c r="B28" s="39"/>
      <c r="C28" s="40"/>
      <c r="D28" s="40"/>
      <c r="E28" s="34" t="s">
        <v>183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184</v>
      </c>
      <c r="D29" s="32" t="s">
        <v>72</v>
      </c>
      <c r="E29" s="34" t="s">
        <v>185</v>
      </c>
      <c r="F29" s="35" t="s">
        <v>142</v>
      </c>
      <c r="G29" s="36">
        <v>1.835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391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571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187</v>
      </c>
      <c r="F32" s="40"/>
      <c r="G32" s="40"/>
      <c r="H32" s="40"/>
      <c r="I32" s="40"/>
      <c r="J32" s="42"/>
    </row>
    <row r="33" spans="1:16" x14ac:dyDescent="0.25">
      <c r="A33" s="26" t="s">
        <v>67</v>
      </c>
      <c r="B33" s="27"/>
      <c r="C33" s="28" t="s">
        <v>393</v>
      </c>
      <c r="D33" s="29"/>
      <c r="E33" s="26" t="s">
        <v>394</v>
      </c>
      <c r="F33" s="29"/>
      <c r="G33" s="29"/>
      <c r="H33" s="29"/>
      <c r="I33" s="30">
        <f>SUMIFS(I34:I41,A34:A41,"P")</f>
        <v>0</v>
      </c>
      <c r="J33" s="31"/>
    </row>
    <row r="34" spans="1:16" x14ac:dyDescent="0.25">
      <c r="A34" s="32" t="s">
        <v>70</v>
      </c>
      <c r="B34" s="32">
        <v>7</v>
      </c>
      <c r="C34" s="33" t="s">
        <v>395</v>
      </c>
      <c r="D34" s="32" t="s">
        <v>72</v>
      </c>
      <c r="E34" s="34" t="s">
        <v>396</v>
      </c>
      <c r="F34" s="35" t="s">
        <v>142</v>
      </c>
      <c r="G34" s="36">
        <v>4.8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397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572</v>
      </c>
      <c r="F36" s="40"/>
      <c r="G36" s="40"/>
      <c r="H36" s="40"/>
      <c r="I36" s="40"/>
      <c r="J36" s="42"/>
    </row>
    <row r="37" spans="1:16" ht="409.5" x14ac:dyDescent="0.25">
      <c r="A37" s="32" t="s">
        <v>77</v>
      </c>
      <c r="B37" s="39"/>
      <c r="C37" s="40"/>
      <c r="D37" s="40"/>
      <c r="E37" s="34" t="s">
        <v>399</v>
      </c>
      <c r="F37" s="40"/>
      <c r="G37" s="40"/>
      <c r="H37" s="40"/>
      <c r="I37" s="40"/>
      <c r="J37" s="42"/>
    </row>
    <row r="38" spans="1:16" x14ac:dyDescent="0.25">
      <c r="A38" s="32" t="s">
        <v>70</v>
      </c>
      <c r="B38" s="32">
        <v>8</v>
      </c>
      <c r="C38" s="33" t="s">
        <v>400</v>
      </c>
      <c r="D38" s="32" t="s">
        <v>72</v>
      </c>
      <c r="E38" s="34" t="s">
        <v>401</v>
      </c>
      <c r="F38" s="35" t="s">
        <v>142</v>
      </c>
      <c r="G38" s="36">
        <v>2.4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402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573</v>
      </c>
      <c r="F40" s="40"/>
      <c r="G40" s="40"/>
      <c r="H40" s="40"/>
      <c r="I40" s="40"/>
      <c r="J40" s="42"/>
    </row>
    <row r="41" spans="1:16" ht="180" x14ac:dyDescent="0.25">
      <c r="A41" s="32" t="s">
        <v>77</v>
      </c>
      <c r="B41" s="39"/>
      <c r="C41" s="40"/>
      <c r="D41" s="40"/>
      <c r="E41" s="34" t="s">
        <v>403</v>
      </c>
      <c r="F41" s="40"/>
      <c r="G41" s="40"/>
      <c r="H41" s="40"/>
      <c r="I41" s="40"/>
      <c r="J41" s="42"/>
    </row>
    <row r="42" spans="1:16" x14ac:dyDescent="0.25">
      <c r="A42" s="26" t="s">
        <v>67</v>
      </c>
      <c r="B42" s="27"/>
      <c r="C42" s="28" t="s">
        <v>404</v>
      </c>
      <c r="D42" s="29"/>
      <c r="E42" s="26" t="s">
        <v>405</v>
      </c>
      <c r="F42" s="29"/>
      <c r="G42" s="29"/>
      <c r="H42" s="29"/>
      <c r="I42" s="30">
        <f>SUMIFS(I43:I46,A43:A46,"P")</f>
        <v>0</v>
      </c>
      <c r="J42" s="31"/>
    </row>
    <row r="43" spans="1:16" x14ac:dyDescent="0.25">
      <c r="A43" s="32" t="s">
        <v>70</v>
      </c>
      <c r="B43" s="32">
        <v>9</v>
      </c>
      <c r="C43" s="33" t="s">
        <v>406</v>
      </c>
      <c r="D43" s="32" t="s">
        <v>72</v>
      </c>
      <c r="E43" s="34" t="s">
        <v>407</v>
      </c>
      <c r="F43" s="35" t="s">
        <v>142</v>
      </c>
      <c r="G43" s="36">
        <v>5.7000000000000002E-2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408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574</v>
      </c>
      <c r="F45" s="40"/>
      <c r="G45" s="40"/>
      <c r="H45" s="40"/>
      <c r="I45" s="40"/>
      <c r="J45" s="42"/>
    </row>
    <row r="46" spans="1:16" ht="409.5" x14ac:dyDescent="0.25">
      <c r="A46" s="32" t="s">
        <v>77</v>
      </c>
      <c r="B46" s="39"/>
      <c r="C46" s="40"/>
      <c r="D46" s="40"/>
      <c r="E46" s="34" t="s">
        <v>410</v>
      </c>
      <c r="F46" s="40"/>
      <c r="G46" s="40"/>
      <c r="H46" s="40"/>
      <c r="I46" s="40"/>
      <c r="J46" s="42"/>
    </row>
    <row r="47" spans="1:16" x14ac:dyDescent="0.25">
      <c r="A47" s="26" t="s">
        <v>67</v>
      </c>
      <c r="B47" s="27"/>
      <c r="C47" s="28" t="s">
        <v>267</v>
      </c>
      <c r="D47" s="29"/>
      <c r="E47" s="26" t="s">
        <v>268</v>
      </c>
      <c r="F47" s="29"/>
      <c r="G47" s="29"/>
      <c r="H47" s="29"/>
      <c r="I47" s="30">
        <f>SUMIFS(I48:I51,A48:A51,"P")</f>
        <v>0</v>
      </c>
      <c r="J47" s="31"/>
    </row>
    <row r="48" spans="1:16" x14ac:dyDescent="0.25">
      <c r="A48" s="32" t="s">
        <v>70</v>
      </c>
      <c r="B48" s="32">
        <v>10</v>
      </c>
      <c r="C48" s="33" t="s">
        <v>411</v>
      </c>
      <c r="D48" s="32" t="s">
        <v>72</v>
      </c>
      <c r="E48" s="34" t="s">
        <v>412</v>
      </c>
      <c r="F48" s="35" t="s">
        <v>155</v>
      </c>
      <c r="G48" s="36">
        <v>2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0" ht="30" x14ac:dyDescent="0.25">
      <c r="A49" s="32" t="s">
        <v>76</v>
      </c>
      <c r="B49" s="39"/>
      <c r="C49" s="40"/>
      <c r="D49" s="40"/>
      <c r="E49" s="34" t="s">
        <v>456</v>
      </c>
      <c r="F49" s="40"/>
      <c r="G49" s="40"/>
      <c r="H49" s="40"/>
      <c r="I49" s="40"/>
      <c r="J49" s="42"/>
    </row>
    <row r="50" spans="1:10" x14ac:dyDescent="0.25">
      <c r="A50" s="32" t="s">
        <v>120</v>
      </c>
      <c r="B50" s="39"/>
      <c r="C50" s="40"/>
      <c r="D50" s="40"/>
      <c r="E50" s="46" t="s">
        <v>575</v>
      </c>
      <c r="F50" s="40"/>
      <c r="G50" s="40"/>
      <c r="H50" s="40"/>
      <c r="I50" s="40"/>
      <c r="J50" s="42"/>
    </row>
    <row r="51" spans="1:10" ht="90" x14ac:dyDescent="0.25">
      <c r="A51" s="32" t="s">
        <v>77</v>
      </c>
      <c r="B51" s="43"/>
      <c r="C51" s="44"/>
      <c r="D51" s="44"/>
      <c r="E51" s="34" t="s">
        <v>414</v>
      </c>
      <c r="F51" s="44"/>
      <c r="G51" s="44"/>
      <c r="H51" s="44"/>
      <c r="I51" s="44"/>
      <c r="J5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43</v>
      </c>
      <c r="I3" s="21">
        <f>SUMIFS(I8:I51,A8:A51,"SD")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43</v>
      </c>
      <c r="D4" s="50"/>
      <c r="E4" s="19" t="s">
        <v>44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14.4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567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SUMIFS(I14:I32,A14:A32,"P")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4.8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576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164</v>
      </c>
      <c r="D18" s="32" t="s">
        <v>72</v>
      </c>
      <c r="E18" s="34" t="s">
        <v>165</v>
      </c>
      <c r="F18" s="35" t="s">
        <v>142</v>
      </c>
      <c r="G18" s="36">
        <v>2.4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60" x14ac:dyDescent="0.25">
      <c r="A19" s="32" t="s">
        <v>76</v>
      </c>
      <c r="B19" s="39"/>
      <c r="C19" s="40"/>
      <c r="D19" s="40"/>
      <c r="E19" s="34" t="s">
        <v>451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569</v>
      </c>
      <c r="F20" s="40"/>
      <c r="G20" s="40"/>
      <c r="H20" s="40"/>
      <c r="I20" s="40"/>
      <c r="J20" s="42"/>
    </row>
    <row r="21" spans="1:16" ht="409.5" x14ac:dyDescent="0.25">
      <c r="A21" s="32" t="s">
        <v>77</v>
      </c>
      <c r="B21" s="39"/>
      <c r="C21" s="40"/>
      <c r="D21" s="40"/>
      <c r="E21" s="34" t="s">
        <v>163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387</v>
      </c>
      <c r="D22" s="32" t="s">
        <v>72</v>
      </c>
      <c r="E22" s="34" t="s">
        <v>388</v>
      </c>
      <c r="F22" s="35" t="s">
        <v>155</v>
      </c>
      <c r="G22" s="36">
        <v>13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428</v>
      </c>
      <c r="F23" s="40"/>
      <c r="G23" s="40"/>
      <c r="H23" s="40"/>
      <c r="I23" s="40"/>
      <c r="J23" s="42"/>
    </row>
    <row r="24" spans="1:16" ht="120" x14ac:dyDescent="0.25">
      <c r="A24" s="32" t="s">
        <v>77</v>
      </c>
      <c r="B24" s="39"/>
      <c r="C24" s="40"/>
      <c r="D24" s="40"/>
      <c r="E24" s="34" t="s">
        <v>174</v>
      </c>
      <c r="F24" s="40"/>
      <c r="G24" s="40"/>
      <c r="H24" s="40"/>
      <c r="I24" s="40"/>
      <c r="J24" s="42"/>
    </row>
    <row r="25" spans="1:16" x14ac:dyDescent="0.25">
      <c r="A25" s="32" t="s">
        <v>70</v>
      </c>
      <c r="B25" s="32">
        <v>5</v>
      </c>
      <c r="C25" s="33" t="s">
        <v>179</v>
      </c>
      <c r="D25" s="32" t="s">
        <v>72</v>
      </c>
      <c r="E25" s="34" t="s">
        <v>180</v>
      </c>
      <c r="F25" s="35" t="s">
        <v>142</v>
      </c>
      <c r="G25" s="36">
        <v>7.2</v>
      </c>
      <c r="H25" s="37">
        <v>0</v>
      </c>
      <c r="I25" s="37">
        <f>ROUND(G25*H25,P4)</f>
        <v>0</v>
      </c>
      <c r="J25" s="35" t="s">
        <v>75</v>
      </c>
      <c r="O25" s="38">
        <f>I25*0.21</f>
        <v>0</v>
      </c>
      <c r="P25">
        <v>3</v>
      </c>
    </row>
    <row r="26" spans="1:16" x14ac:dyDescent="0.25">
      <c r="A26" s="32" t="s">
        <v>76</v>
      </c>
      <c r="B26" s="39"/>
      <c r="C26" s="40"/>
      <c r="D26" s="40"/>
      <c r="E26" s="34" t="s">
        <v>181</v>
      </c>
      <c r="F26" s="40"/>
      <c r="G26" s="40"/>
      <c r="H26" s="40"/>
      <c r="I26" s="40"/>
      <c r="J26" s="42"/>
    </row>
    <row r="27" spans="1:16" ht="45" x14ac:dyDescent="0.25">
      <c r="A27" s="32" t="s">
        <v>120</v>
      </c>
      <c r="B27" s="39"/>
      <c r="C27" s="40"/>
      <c r="D27" s="40"/>
      <c r="E27" s="46" t="s">
        <v>570</v>
      </c>
      <c r="F27" s="40"/>
      <c r="G27" s="40"/>
      <c r="H27" s="40"/>
      <c r="I27" s="40"/>
      <c r="J27" s="42"/>
    </row>
    <row r="28" spans="1:16" ht="285" x14ac:dyDescent="0.25">
      <c r="A28" s="32" t="s">
        <v>77</v>
      </c>
      <c r="B28" s="39"/>
      <c r="C28" s="40"/>
      <c r="D28" s="40"/>
      <c r="E28" s="34" t="s">
        <v>183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184</v>
      </c>
      <c r="D29" s="32" t="s">
        <v>72</v>
      </c>
      <c r="E29" s="34" t="s">
        <v>185</v>
      </c>
      <c r="F29" s="35" t="s">
        <v>142</v>
      </c>
      <c r="G29" s="36">
        <v>1.835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391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577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187</v>
      </c>
      <c r="F32" s="40"/>
      <c r="G32" s="40"/>
      <c r="H32" s="40"/>
      <c r="I32" s="40"/>
      <c r="J32" s="42"/>
    </row>
    <row r="33" spans="1:16" x14ac:dyDescent="0.25">
      <c r="A33" s="26" t="s">
        <v>67</v>
      </c>
      <c r="B33" s="27"/>
      <c r="C33" s="28" t="s">
        <v>393</v>
      </c>
      <c r="D33" s="29"/>
      <c r="E33" s="26" t="s">
        <v>394</v>
      </c>
      <c r="F33" s="29"/>
      <c r="G33" s="29"/>
      <c r="H33" s="29"/>
      <c r="I33" s="30">
        <f>SUMIFS(I34:I41,A34:A41,"P")</f>
        <v>0</v>
      </c>
      <c r="J33" s="31"/>
    </row>
    <row r="34" spans="1:16" x14ac:dyDescent="0.25">
      <c r="A34" s="32" t="s">
        <v>70</v>
      </c>
      <c r="B34" s="32">
        <v>7</v>
      </c>
      <c r="C34" s="33" t="s">
        <v>395</v>
      </c>
      <c r="D34" s="32" t="s">
        <v>72</v>
      </c>
      <c r="E34" s="34" t="s">
        <v>396</v>
      </c>
      <c r="F34" s="35" t="s">
        <v>142</v>
      </c>
      <c r="G34" s="36">
        <v>2.4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397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573</v>
      </c>
      <c r="F36" s="40"/>
      <c r="G36" s="40"/>
      <c r="H36" s="40"/>
      <c r="I36" s="40"/>
      <c r="J36" s="42"/>
    </row>
    <row r="37" spans="1:16" ht="409.5" x14ac:dyDescent="0.25">
      <c r="A37" s="32" t="s">
        <v>77</v>
      </c>
      <c r="B37" s="39"/>
      <c r="C37" s="40"/>
      <c r="D37" s="40"/>
      <c r="E37" s="34" t="s">
        <v>399</v>
      </c>
      <c r="F37" s="40"/>
      <c r="G37" s="40"/>
      <c r="H37" s="40"/>
      <c r="I37" s="40"/>
      <c r="J37" s="42"/>
    </row>
    <row r="38" spans="1:16" x14ac:dyDescent="0.25">
      <c r="A38" s="32" t="s">
        <v>70</v>
      </c>
      <c r="B38" s="32">
        <v>8</v>
      </c>
      <c r="C38" s="33" t="s">
        <v>400</v>
      </c>
      <c r="D38" s="32" t="s">
        <v>72</v>
      </c>
      <c r="E38" s="34" t="s">
        <v>401</v>
      </c>
      <c r="F38" s="35" t="s">
        <v>142</v>
      </c>
      <c r="G38" s="36">
        <v>2.4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402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573</v>
      </c>
      <c r="F40" s="40"/>
      <c r="G40" s="40"/>
      <c r="H40" s="40"/>
      <c r="I40" s="40"/>
      <c r="J40" s="42"/>
    </row>
    <row r="41" spans="1:16" ht="180" x14ac:dyDescent="0.25">
      <c r="A41" s="32" t="s">
        <v>77</v>
      </c>
      <c r="B41" s="39"/>
      <c r="C41" s="40"/>
      <c r="D41" s="40"/>
      <c r="E41" s="34" t="s">
        <v>403</v>
      </c>
      <c r="F41" s="40"/>
      <c r="G41" s="40"/>
      <c r="H41" s="40"/>
      <c r="I41" s="40"/>
      <c r="J41" s="42"/>
    </row>
    <row r="42" spans="1:16" x14ac:dyDescent="0.25">
      <c r="A42" s="26" t="s">
        <v>67</v>
      </c>
      <c r="B42" s="27"/>
      <c r="C42" s="28" t="s">
        <v>404</v>
      </c>
      <c r="D42" s="29"/>
      <c r="E42" s="26" t="s">
        <v>405</v>
      </c>
      <c r="F42" s="29"/>
      <c r="G42" s="29"/>
      <c r="H42" s="29"/>
      <c r="I42" s="30">
        <f>SUMIFS(I43:I46,A43:A46,"P")</f>
        <v>0</v>
      </c>
      <c r="J42" s="31"/>
    </row>
    <row r="43" spans="1:16" x14ac:dyDescent="0.25">
      <c r="A43" s="32" t="s">
        <v>70</v>
      </c>
      <c r="B43" s="32">
        <v>9</v>
      </c>
      <c r="C43" s="33" t="s">
        <v>406</v>
      </c>
      <c r="D43" s="32" t="s">
        <v>72</v>
      </c>
      <c r="E43" s="34" t="s">
        <v>407</v>
      </c>
      <c r="F43" s="35" t="s">
        <v>142</v>
      </c>
      <c r="G43" s="36">
        <v>5.7000000000000002E-2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408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574</v>
      </c>
      <c r="F45" s="40"/>
      <c r="G45" s="40"/>
      <c r="H45" s="40"/>
      <c r="I45" s="40"/>
      <c r="J45" s="42"/>
    </row>
    <row r="46" spans="1:16" ht="409.5" x14ac:dyDescent="0.25">
      <c r="A46" s="32" t="s">
        <v>77</v>
      </c>
      <c r="B46" s="39"/>
      <c r="C46" s="40"/>
      <c r="D46" s="40"/>
      <c r="E46" s="34" t="s">
        <v>410</v>
      </c>
      <c r="F46" s="40"/>
      <c r="G46" s="40"/>
      <c r="H46" s="40"/>
      <c r="I46" s="40"/>
      <c r="J46" s="42"/>
    </row>
    <row r="47" spans="1:16" x14ac:dyDescent="0.25">
      <c r="A47" s="26" t="s">
        <v>67</v>
      </c>
      <c r="B47" s="27"/>
      <c r="C47" s="28" t="s">
        <v>267</v>
      </c>
      <c r="D47" s="29"/>
      <c r="E47" s="26" t="s">
        <v>268</v>
      </c>
      <c r="F47" s="29"/>
      <c r="G47" s="29"/>
      <c r="H47" s="29"/>
      <c r="I47" s="30">
        <f>SUMIFS(I48:I51,A48:A51,"P")</f>
        <v>0</v>
      </c>
      <c r="J47" s="31"/>
    </row>
    <row r="48" spans="1:16" x14ac:dyDescent="0.25">
      <c r="A48" s="32" t="s">
        <v>70</v>
      </c>
      <c r="B48" s="32">
        <v>10</v>
      </c>
      <c r="C48" s="33" t="s">
        <v>411</v>
      </c>
      <c r="D48" s="32" t="s">
        <v>72</v>
      </c>
      <c r="E48" s="34" t="s">
        <v>412</v>
      </c>
      <c r="F48" s="35" t="s">
        <v>155</v>
      </c>
      <c r="G48" s="36">
        <v>2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0" ht="30" x14ac:dyDescent="0.25">
      <c r="A49" s="32" t="s">
        <v>76</v>
      </c>
      <c r="B49" s="39"/>
      <c r="C49" s="40"/>
      <c r="D49" s="40"/>
      <c r="E49" s="34" t="s">
        <v>456</v>
      </c>
      <c r="F49" s="40"/>
      <c r="G49" s="40"/>
      <c r="H49" s="40"/>
      <c r="I49" s="40"/>
      <c r="J49" s="42"/>
    </row>
    <row r="50" spans="1:10" x14ac:dyDescent="0.25">
      <c r="A50" s="32" t="s">
        <v>120</v>
      </c>
      <c r="B50" s="39"/>
      <c r="C50" s="40"/>
      <c r="D50" s="40"/>
      <c r="E50" s="46" t="s">
        <v>575</v>
      </c>
      <c r="F50" s="40"/>
      <c r="G50" s="40"/>
      <c r="H50" s="40"/>
      <c r="I50" s="40"/>
      <c r="J50" s="42"/>
    </row>
    <row r="51" spans="1:10" ht="90" x14ac:dyDescent="0.25">
      <c r="A51" s="32" t="s">
        <v>77</v>
      </c>
      <c r="B51" s="43"/>
      <c r="C51" s="44"/>
      <c r="D51" s="44"/>
      <c r="E51" s="34" t="s">
        <v>414</v>
      </c>
      <c r="F51" s="44"/>
      <c r="G51" s="44"/>
      <c r="H51" s="44"/>
      <c r="I51" s="44"/>
      <c r="J5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45</v>
      </c>
      <c r="I3" s="21">
        <f>SUMIFS(I8:I54,A8:A54,"SD")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45</v>
      </c>
      <c r="D4" s="50"/>
      <c r="E4" s="19" t="s">
        <v>46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7.2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578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SUMIFS(I14:I36,A14:A36,"P")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2.4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568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164</v>
      </c>
      <c r="D18" s="32" t="s">
        <v>72</v>
      </c>
      <c r="E18" s="34" t="s">
        <v>165</v>
      </c>
      <c r="F18" s="35" t="s">
        <v>142</v>
      </c>
      <c r="G18" s="36">
        <v>1.2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60" x14ac:dyDescent="0.25">
      <c r="A19" s="32" t="s">
        <v>76</v>
      </c>
      <c r="B19" s="39"/>
      <c r="C19" s="40"/>
      <c r="D19" s="40"/>
      <c r="E19" s="34" t="s">
        <v>451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579</v>
      </c>
      <c r="F20" s="40"/>
      <c r="G20" s="40"/>
      <c r="H20" s="40"/>
      <c r="I20" s="40"/>
      <c r="J20" s="42"/>
    </row>
    <row r="21" spans="1:16" ht="409.5" x14ac:dyDescent="0.25">
      <c r="A21" s="32" t="s">
        <v>77</v>
      </c>
      <c r="B21" s="39"/>
      <c r="C21" s="40"/>
      <c r="D21" s="40"/>
      <c r="E21" s="34" t="s">
        <v>163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425</v>
      </c>
      <c r="D22" s="32" t="s">
        <v>72</v>
      </c>
      <c r="E22" s="34" t="s">
        <v>426</v>
      </c>
      <c r="F22" s="35" t="s">
        <v>108</v>
      </c>
      <c r="G22" s="36">
        <v>2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580</v>
      </c>
      <c r="F23" s="40"/>
      <c r="G23" s="40"/>
      <c r="H23" s="40"/>
      <c r="I23" s="40"/>
      <c r="J23" s="42"/>
    </row>
    <row r="24" spans="1:16" x14ac:dyDescent="0.25">
      <c r="A24" s="32" t="s">
        <v>120</v>
      </c>
      <c r="B24" s="39"/>
      <c r="C24" s="40"/>
      <c r="D24" s="40"/>
      <c r="E24" s="46" t="s">
        <v>575</v>
      </c>
      <c r="F24" s="40"/>
      <c r="G24" s="40"/>
      <c r="H24" s="40"/>
      <c r="I24" s="40"/>
      <c r="J24" s="42"/>
    </row>
    <row r="25" spans="1:16" ht="120" x14ac:dyDescent="0.25">
      <c r="A25" s="32" t="s">
        <v>77</v>
      </c>
      <c r="B25" s="39"/>
      <c r="C25" s="40"/>
      <c r="D25" s="40"/>
      <c r="E25" s="34" t="s">
        <v>174</v>
      </c>
      <c r="F25" s="40"/>
      <c r="G25" s="40"/>
      <c r="H25" s="40"/>
      <c r="I25" s="40"/>
      <c r="J25" s="42"/>
    </row>
    <row r="26" spans="1:16" x14ac:dyDescent="0.25">
      <c r="A26" s="32" t="s">
        <v>70</v>
      </c>
      <c r="B26" s="32">
        <v>5</v>
      </c>
      <c r="C26" s="33" t="s">
        <v>387</v>
      </c>
      <c r="D26" s="32" t="s">
        <v>72</v>
      </c>
      <c r="E26" s="34" t="s">
        <v>388</v>
      </c>
      <c r="F26" s="35" t="s">
        <v>155</v>
      </c>
      <c r="G26" s="36">
        <v>23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ht="45" x14ac:dyDescent="0.25">
      <c r="A27" s="32" t="s">
        <v>76</v>
      </c>
      <c r="B27" s="39"/>
      <c r="C27" s="40"/>
      <c r="D27" s="40"/>
      <c r="E27" s="34" t="s">
        <v>428</v>
      </c>
      <c r="F27" s="40"/>
      <c r="G27" s="40"/>
      <c r="H27" s="40"/>
      <c r="I27" s="40"/>
      <c r="J27" s="42"/>
    </row>
    <row r="28" spans="1:16" ht="120" x14ac:dyDescent="0.25">
      <c r="A28" s="32" t="s">
        <v>77</v>
      </c>
      <c r="B28" s="39"/>
      <c r="C28" s="40"/>
      <c r="D28" s="40"/>
      <c r="E28" s="34" t="s">
        <v>174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179</v>
      </c>
      <c r="D29" s="32" t="s">
        <v>72</v>
      </c>
      <c r="E29" s="34" t="s">
        <v>180</v>
      </c>
      <c r="F29" s="35" t="s">
        <v>142</v>
      </c>
      <c r="G29" s="36">
        <v>3.6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181</v>
      </c>
      <c r="F30" s="40"/>
      <c r="G30" s="40"/>
      <c r="H30" s="40"/>
      <c r="I30" s="40"/>
      <c r="J30" s="42"/>
    </row>
    <row r="31" spans="1:16" ht="45" x14ac:dyDescent="0.25">
      <c r="A31" s="32" t="s">
        <v>120</v>
      </c>
      <c r="B31" s="39"/>
      <c r="C31" s="40"/>
      <c r="D31" s="40"/>
      <c r="E31" s="46" t="s">
        <v>581</v>
      </c>
      <c r="F31" s="40"/>
      <c r="G31" s="40"/>
      <c r="H31" s="40"/>
      <c r="I31" s="40"/>
      <c r="J31" s="42"/>
    </row>
    <row r="32" spans="1:16" ht="285" x14ac:dyDescent="0.25">
      <c r="A32" s="32" t="s">
        <v>77</v>
      </c>
      <c r="B32" s="39"/>
      <c r="C32" s="40"/>
      <c r="D32" s="40"/>
      <c r="E32" s="34" t="s">
        <v>183</v>
      </c>
      <c r="F32" s="40"/>
      <c r="G32" s="40"/>
      <c r="H32" s="40"/>
      <c r="I32" s="40"/>
      <c r="J32" s="42"/>
    </row>
    <row r="33" spans="1:16" x14ac:dyDescent="0.25">
      <c r="A33" s="32" t="s">
        <v>70</v>
      </c>
      <c r="B33" s="32">
        <v>7</v>
      </c>
      <c r="C33" s="33" t="s">
        <v>184</v>
      </c>
      <c r="D33" s="32" t="s">
        <v>72</v>
      </c>
      <c r="E33" s="34" t="s">
        <v>185</v>
      </c>
      <c r="F33" s="35" t="s">
        <v>142</v>
      </c>
      <c r="G33" s="36">
        <v>0.91700000000000004</v>
      </c>
      <c r="H33" s="37">
        <v>0</v>
      </c>
      <c r="I33" s="37">
        <f>ROUND(G33*H33,P4)</f>
        <v>0</v>
      </c>
      <c r="J33" s="35" t="s">
        <v>75</v>
      </c>
      <c r="O33" s="38">
        <f>I33*0.21</f>
        <v>0</v>
      </c>
      <c r="P33">
        <v>3</v>
      </c>
    </row>
    <row r="34" spans="1:16" x14ac:dyDescent="0.25">
      <c r="A34" s="32" t="s">
        <v>76</v>
      </c>
      <c r="B34" s="39"/>
      <c r="C34" s="40"/>
      <c r="D34" s="40"/>
      <c r="E34" s="34" t="s">
        <v>391</v>
      </c>
      <c r="F34" s="40"/>
      <c r="G34" s="40"/>
      <c r="H34" s="40"/>
      <c r="I34" s="40"/>
      <c r="J34" s="42"/>
    </row>
    <row r="35" spans="1:16" x14ac:dyDescent="0.25">
      <c r="A35" s="32" t="s">
        <v>120</v>
      </c>
      <c r="B35" s="39"/>
      <c r="C35" s="40"/>
      <c r="D35" s="40"/>
      <c r="E35" s="46" t="s">
        <v>582</v>
      </c>
      <c r="F35" s="40"/>
      <c r="G35" s="40"/>
      <c r="H35" s="40"/>
      <c r="I35" s="40"/>
      <c r="J35" s="42"/>
    </row>
    <row r="36" spans="1:16" ht="409.5" x14ac:dyDescent="0.25">
      <c r="A36" s="32" t="s">
        <v>77</v>
      </c>
      <c r="B36" s="39"/>
      <c r="C36" s="40"/>
      <c r="D36" s="40"/>
      <c r="E36" s="34" t="s">
        <v>187</v>
      </c>
      <c r="F36" s="40"/>
      <c r="G36" s="40"/>
      <c r="H36" s="40"/>
      <c r="I36" s="40"/>
      <c r="J36" s="42"/>
    </row>
    <row r="37" spans="1:16" x14ac:dyDescent="0.25">
      <c r="A37" s="26" t="s">
        <v>67</v>
      </c>
      <c r="B37" s="27"/>
      <c r="C37" s="28" t="s">
        <v>393</v>
      </c>
      <c r="D37" s="29"/>
      <c r="E37" s="26" t="s">
        <v>394</v>
      </c>
      <c r="F37" s="29"/>
      <c r="G37" s="29"/>
      <c r="H37" s="29"/>
      <c r="I37" s="30">
        <f>SUMIFS(I38:I45,A38:A45,"P")</f>
        <v>0</v>
      </c>
      <c r="J37" s="31"/>
    </row>
    <row r="38" spans="1:16" x14ac:dyDescent="0.25">
      <c r="A38" s="32" t="s">
        <v>70</v>
      </c>
      <c r="B38" s="32">
        <v>8</v>
      </c>
      <c r="C38" s="33" t="s">
        <v>395</v>
      </c>
      <c r="D38" s="32" t="s">
        <v>72</v>
      </c>
      <c r="E38" s="34" t="s">
        <v>396</v>
      </c>
      <c r="F38" s="35" t="s">
        <v>142</v>
      </c>
      <c r="G38" s="36">
        <v>1.2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397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583</v>
      </c>
      <c r="F40" s="40"/>
      <c r="G40" s="40"/>
      <c r="H40" s="40"/>
      <c r="I40" s="40"/>
      <c r="J40" s="42"/>
    </row>
    <row r="41" spans="1:16" ht="409.5" x14ac:dyDescent="0.25">
      <c r="A41" s="32" t="s">
        <v>77</v>
      </c>
      <c r="B41" s="39"/>
      <c r="C41" s="40"/>
      <c r="D41" s="40"/>
      <c r="E41" s="34" t="s">
        <v>399</v>
      </c>
      <c r="F41" s="40"/>
      <c r="G41" s="40"/>
      <c r="H41" s="40"/>
      <c r="I41" s="40"/>
      <c r="J41" s="42"/>
    </row>
    <row r="42" spans="1:16" x14ac:dyDescent="0.25">
      <c r="A42" s="32" t="s">
        <v>70</v>
      </c>
      <c r="B42" s="32">
        <v>9</v>
      </c>
      <c r="C42" s="33" t="s">
        <v>400</v>
      </c>
      <c r="D42" s="32" t="s">
        <v>72</v>
      </c>
      <c r="E42" s="34" t="s">
        <v>401</v>
      </c>
      <c r="F42" s="35" t="s">
        <v>142</v>
      </c>
      <c r="G42" s="36">
        <v>1.2</v>
      </c>
      <c r="H42" s="37">
        <v>0</v>
      </c>
      <c r="I42" s="37">
        <f>ROUND(G42*H42,P4)</f>
        <v>0</v>
      </c>
      <c r="J42" s="35" t="s">
        <v>75</v>
      </c>
      <c r="O42" s="38">
        <f>I42*0.21</f>
        <v>0</v>
      </c>
      <c r="P42">
        <v>3</v>
      </c>
    </row>
    <row r="43" spans="1:16" x14ac:dyDescent="0.25">
      <c r="A43" s="32" t="s">
        <v>76</v>
      </c>
      <c r="B43" s="39"/>
      <c r="C43" s="40"/>
      <c r="D43" s="40"/>
      <c r="E43" s="34" t="s">
        <v>402</v>
      </c>
      <c r="F43" s="40"/>
      <c r="G43" s="40"/>
      <c r="H43" s="40"/>
      <c r="I43" s="40"/>
      <c r="J43" s="42"/>
    </row>
    <row r="44" spans="1:16" x14ac:dyDescent="0.25">
      <c r="A44" s="32" t="s">
        <v>120</v>
      </c>
      <c r="B44" s="39"/>
      <c r="C44" s="40"/>
      <c r="D44" s="40"/>
      <c r="E44" s="46" t="s">
        <v>583</v>
      </c>
      <c r="F44" s="40"/>
      <c r="G44" s="40"/>
      <c r="H44" s="40"/>
      <c r="I44" s="40"/>
      <c r="J44" s="42"/>
    </row>
    <row r="45" spans="1:16" ht="180" x14ac:dyDescent="0.25">
      <c r="A45" s="32" t="s">
        <v>77</v>
      </c>
      <c r="B45" s="39"/>
      <c r="C45" s="40"/>
      <c r="D45" s="40"/>
      <c r="E45" s="34" t="s">
        <v>403</v>
      </c>
      <c r="F45" s="40"/>
      <c r="G45" s="40"/>
      <c r="H45" s="40"/>
      <c r="I45" s="40"/>
      <c r="J45" s="42"/>
    </row>
    <row r="46" spans="1:16" x14ac:dyDescent="0.25">
      <c r="A46" s="26" t="s">
        <v>67</v>
      </c>
      <c r="B46" s="27"/>
      <c r="C46" s="28" t="s">
        <v>404</v>
      </c>
      <c r="D46" s="29"/>
      <c r="E46" s="26" t="s">
        <v>405</v>
      </c>
      <c r="F46" s="29"/>
      <c r="G46" s="29"/>
      <c r="H46" s="29"/>
      <c r="I46" s="30">
        <f>SUMIFS(I47:I50,A47:A50,"P")</f>
        <v>0</v>
      </c>
      <c r="J46" s="31"/>
    </row>
    <row r="47" spans="1:16" x14ac:dyDescent="0.25">
      <c r="A47" s="32" t="s">
        <v>70</v>
      </c>
      <c r="B47" s="32">
        <v>10</v>
      </c>
      <c r="C47" s="33" t="s">
        <v>406</v>
      </c>
      <c r="D47" s="32" t="s">
        <v>72</v>
      </c>
      <c r="E47" s="34" t="s">
        <v>407</v>
      </c>
      <c r="F47" s="35" t="s">
        <v>142</v>
      </c>
      <c r="G47" s="36">
        <v>2.8000000000000001E-2</v>
      </c>
      <c r="H47" s="37">
        <v>0</v>
      </c>
      <c r="I47" s="37">
        <f>ROUND(G47*H47,P4)</f>
        <v>0</v>
      </c>
      <c r="J47" s="35" t="s">
        <v>75</v>
      </c>
      <c r="O47" s="38">
        <f>I47*0.21</f>
        <v>0</v>
      </c>
      <c r="P47">
        <v>3</v>
      </c>
    </row>
    <row r="48" spans="1:16" x14ac:dyDescent="0.25">
      <c r="A48" s="32" t="s">
        <v>76</v>
      </c>
      <c r="B48" s="39"/>
      <c r="C48" s="40"/>
      <c r="D48" s="40"/>
      <c r="E48" s="34" t="s">
        <v>408</v>
      </c>
      <c r="F48" s="40"/>
      <c r="G48" s="40"/>
      <c r="H48" s="40"/>
      <c r="I48" s="40"/>
      <c r="J48" s="42"/>
    </row>
    <row r="49" spans="1:16" x14ac:dyDescent="0.25">
      <c r="A49" s="32" t="s">
        <v>120</v>
      </c>
      <c r="B49" s="39"/>
      <c r="C49" s="40"/>
      <c r="D49" s="40"/>
      <c r="E49" s="46" t="s">
        <v>584</v>
      </c>
      <c r="F49" s="40"/>
      <c r="G49" s="40"/>
      <c r="H49" s="40"/>
      <c r="I49" s="40"/>
      <c r="J49" s="42"/>
    </row>
    <row r="50" spans="1:16" ht="409.5" x14ac:dyDescent="0.25">
      <c r="A50" s="32" t="s">
        <v>77</v>
      </c>
      <c r="B50" s="39"/>
      <c r="C50" s="40"/>
      <c r="D50" s="40"/>
      <c r="E50" s="34" t="s">
        <v>410</v>
      </c>
      <c r="F50" s="40"/>
      <c r="G50" s="40"/>
      <c r="H50" s="40"/>
      <c r="I50" s="40"/>
      <c r="J50" s="42"/>
    </row>
    <row r="51" spans="1:16" x14ac:dyDescent="0.25">
      <c r="A51" s="26" t="s">
        <v>67</v>
      </c>
      <c r="B51" s="27"/>
      <c r="C51" s="28" t="s">
        <v>267</v>
      </c>
      <c r="D51" s="29"/>
      <c r="E51" s="26" t="s">
        <v>268</v>
      </c>
      <c r="F51" s="29"/>
      <c r="G51" s="29"/>
      <c r="H51" s="29"/>
      <c r="I51" s="30">
        <f>SUMIFS(I52:I54,A52:A54,"P")</f>
        <v>0</v>
      </c>
      <c r="J51" s="31"/>
    </row>
    <row r="52" spans="1:16" x14ac:dyDescent="0.25">
      <c r="A52" s="32" t="s">
        <v>70</v>
      </c>
      <c r="B52" s="32">
        <v>11</v>
      </c>
      <c r="C52" s="33" t="s">
        <v>411</v>
      </c>
      <c r="D52" s="32" t="s">
        <v>72</v>
      </c>
      <c r="E52" s="34" t="s">
        <v>412</v>
      </c>
      <c r="F52" s="35" t="s">
        <v>155</v>
      </c>
      <c r="G52" s="36">
        <v>1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ht="30" x14ac:dyDescent="0.25">
      <c r="A53" s="32" t="s">
        <v>76</v>
      </c>
      <c r="B53" s="39"/>
      <c r="C53" s="40"/>
      <c r="D53" s="40"/>
      <c r="E53" s="34" t="s">
        <v>456</v>
      </c>
      <c r="F53" s="40"/>
      <c r="G53" s="40"/>
      <c r="H53" s="40"/>
      <c r="I53" s="40"/>
      <c r="J53" s="42"/>
    </row>
    <row r="54" spans="1:16" ht="90" x14ac:dyDescent="0.25">
      <c r="A54" s="32" t="s">
        <v>77</v>
      </c>
      <c r="B54" s="43"/>
      <c r="C54" s="44"/>
      <c r="D54" s="44"/>
      <c r="E54" s="34" t="s">
        <v>414</v>
      </c>
      <c r="F54" s="44"/>
      <c r="G54" s="44"/>
      <c r="H54" s="44"/>
      <c r="I54" s="44"/>
      <c r="J5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11</v>
      </c>
      <c r="I3" s="21">
        <f>SUMIFS(I8:I41,A8:A41,"SD")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11</v>
      </c>
      <c r="D4" s="50"/>
      <c r="E4" s="19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SUMIFS(I9:I41,A9:A41,"P")</f>
        <v>0</v>
      </c>
      <c r="J8" s="31"/>
    </row>
    <row r="9" spans="1:16" x14ac:dyDescent="0.25">
      <c r="A9" s="32" t="s">
        <v>70</v>
      </c>
      <c r="B9" s="32">
        <v>1</v>
      </c>
      <c r="C9" s="33" t="s">
        <v>71</v>
      </c>
      <c r="D9" s="32" t="s">
        <v>72</v>
      </c>
      <c r="E9" s="34" t="s">
        <v>73</v>
      </c>
      <c r="F9" s="35" t="s">
        <v>74</v>
      </c>
      <c r="G9" s="36">
        <v>1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41" t="s">
        <v>72</v>
      </c>
      <c r="F10" s="40"/>
      <c r="G10" s="40"/>
      <c r="H10" s="40"/>
      <c r="I10" s="40"/>
      <c r="J10" s="42"/>
    </row>
    <row r="11" spans="1:16" ht="60" x14ac:dyDescent="0.25">
      <c r="A11" s="32" t="s">
        <v>77</v>
      </c>
      <c r="B11" s="39"/>
      <c r="C11" s="40"/>
      <c r="D11" s="40"/>
      <c r="E11" s="34" t="s">
        <v>78</v>
      </c>
      <c r="F11" s="40"/>
      <c r="G11" s="40"/>
      <c r="H11" s="40"/>
      <c r="I11" s="40"/>
      <c r="J11" s="42"/>
    </row>
    <row r="12" spans="1:16" x14ac:dyDescent="0.25">
      <c r="A12" s="32" t="s">
        <v>70</v>
      </c>
      <c r="B12" s="32">
        <v>2</v>
      </c>
      <c r="C12" s="33" t="s">
        <v>79</v>
      </c>
      <c r="D12" s="32" t="s">
        <v>72</v>
      </c>
      <c r="E12" s="34" t="s">
        <v>80</v>
      </c>
      <c r="F12" s="35" t="s">
        <v>74</v>
      </c>
      <c r="G12" s="36">
        <v>1</v>
      </c>
      <c r="H12" s="37">
        <v>0</v>
      </c>
      <c r="I12" s="37">
        <f>ROUND(G12*H12,P4)</f>
        <v>0</v>
      </c>
      <c r="J12" s="35" t="s">
        <v>75</v>
      </c>
      <c r="O12" s="38">
        <f>I12*0.21</f>
        <v>0</v>
      </c>
      <c r="P12">
        <v>3</v>
      </c>
    </row>
    <row r="13" spans="1:16" ht="30" x14ac:dyDescent="0.25">
      <c r="A13" s="32" t="s">
        <v>76</v>
      </c>
      <c r="B13" s="39"/>
      <c r="C13" s="40"/>
      <c r="D13" s="40"/>
      <c r="E13" s="34" t="s">
        <v>81</v>
      </c>
      <c r="F13" s="40"/>
      <c r="G13" s="40"/>
      <c r="H13" s="40"/>
      <c r="I13" s="40"/>
      <c r="J13" s="42"/>
    </row>
    <row r="14" spans="1:16" ht="60" x14ac:dyDescent="0.25">
      <c r="A14" s="32" t="s">
        <v>77</v>
      </c>
      <c r="B14" s="39"/>
      <c r="C14" s="40"/>
      <c r="D14" s="40"/>
      <c r="E14" s="34" t="s">
        <v>78</v>
      </c>
      <c r="F14" s="40"/>
      <c r="G14" s="40"/>
      <c r="H14" s="40"/>
      <c r="I14" s="40"/>
      <c r="J14" s="42"/>
    </row>
    <row r="15" spans="1:16" x14ac:dyDescent="0.25">
      <c r="A15" s="32" t="s">
        <v>70</v>
      </c>
      <c r="B15" s="32">
        <v>3</v>
      </c>
      <c r="C15" s="33" t="s">
        <v>82</v>
      </c>
      <c r="D15" s="32" t="s">
        <v>72</v>
      </c>
      <c r="E15" s="34" t="s">
        <v>83</v>
      </c>
      <c r="F15" s="35" t="s">
        <v>74</v>
      </c>
      <c r="G15" s="36">
        <v>1</v>
      </c>
      <c r="H15" s="37">
        <v>0</v>
      </c>
      <c r="I15" s="37">
        <f>ROUND(G15*H15,P4)</f>
        <v>0</v>
      </c>
      <c r="J15" s="35" t="s">
        <v>75</v>
      </c>
      <c r="O15" s="38">
        <f>I15*0.21</f>
        <v>0</v>
      </c>
      <c r="P15">
        <v>3</v>
      </c>
    </row>
    <row r="16" spans="1:16" ht="45" x14ac:dyDescent="0.25">
      <c r="A16" s="32" t="s">
        <v>76</v>
      </c>
      <c r="B16" s="39"/>
      <c r="C16" s="40"/>
      <c r="D16" s="40"/>
      <c r="E16" s="34" t="s">
        <v>84</v>
      </c>
      <c r="F16" s="40"/>
      <c r="G16" s="40"/>
      <c r="H16" s="40"/>
      <c r="I16" s="40"/>
      <c r="J16" s="42"/>
    </row>
    <row r="17" spans="1:16" ht="60" x14ac:dyDescent="0.25">
      <c r="A17" s="32" t="s">
        <v>77</v>
      </c>
      <c r="B17" s="39"/>
      <c r="C17" s="40"/>
      <c r="D17" s="40"/>
      <c r="E17" s="34" t="s">
        <v>85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4</v>
      </c>
      <c r="C18" s="33" t="s">
        <v>86</v>
      </c>
      <c r="D18" s="32" t="s">
        <v>72</v>
      </c>
      <c r="E18" s="34" t="s">
        <v>87</v>
      </c>
      <c r="F18" s="35" t="s">
        <v>74</v>
      </c>
      <c r="G18" s="36">
        <v>1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88</v>
      </c>
      <c r="F19" s="40"/>
      <c r="G19" s="40"/>
      <c r="H19" s="40"/>
      <c r="I19" s="40"/>
      <c r="J19" s="42"/>
    </row>
    <row r="20" spans="1:16" ht="60" x14ac:dyDescent="0.25">
      <c r="A20" s="32" t="s">
        <v>77</v>
      </c>
      <c r="B20" s="39"/>
      <c r="C20" s="40"/>
      <c r="D20" s="40"/>
      <c r="E20" s="34" t="s">
        <v>89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5</v>
      </c>
      <c r="C21" s="33" t="s">
        <v>90</v>
      </c>
      <c r="D21" s="32" t="s">
        <v>91</v>
      </c>
      <c r="E21" s="34" t="s">
        <v>92</v>
      </c>
      <c r="F21" s="35" t="s">
        <v>74</v>
      </c>
      <c r="G21" s="36">
        <v>1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ht="30" x14ac:dyDescent="0.25">
      <c r="A22" s="32" t="s">
        <v>76</v>
      </c>
      <c r="B22" s="39"/>
      <c r="C22" s="40"/>
      <c r="D22" s="40"/>
      <c r="E22" s="34" t="s">
        <v>93</v>
      </c>
      <c r="F22" s="40"/>
      <c r="G22" s="40"/>
      <c r="H22" s="40"/>
      <c r="I22" s="40"/>
      <c r="J22" s="42"/>
    </row>
    <row r="23" spans="1:16" ht="60" x14ac:dyDescent="0.25">
      <c r="A23" s="32" t="s">
        <v>77</v>
      </c>
      <c r="B23" s="39"/>
      <c r="C23" s="40"/>
      <c r="D23" s="40"/>
      <c r="E23" s="34" t="s">
        <v>94</v>
      </c>
      <c r="F23" s="40"/>
      <c r="G23" s="40"/>
      <c r="H23" s="40"/>
      <c r="I23" s="40"/>
      <c r="J23" s="42"/>
    </row>
    <row r="24" spans="1:16" x14ac:dyDescent="0.25">
      <c r="A24" s="32" t="s">
        <v>70</v>
      </c>
      <c r="B24" s="32">
        <v>6</v>
      </c>
      <c r="C24" s="33" t="s">
        <v>90</v>
      </c>
      <c r="D24" s="32" t="s">
        <v>95</v>
      </c>
      <c r="E24" s="34" t="s">
        <v>92</v>
      </c>
      <c r="F24" s="35" t="s">
        <v>74</v>
      </c>
      <c r="G24" s="36">
        <v>1</v>
      </c>
      <c r="H24" s="37">
        <v>0</v>
      </c>
      <c r="I24" s="37">
        <f>ROUND(G24*H24,P4)</f>
        <v>0</v>
      </c>
      <c r="J24" s="35" t="s">
        <v>75</v>
      </c>
      <c r="O24" s="38">
        <f>I24*0.21</f>
        <v>0</v>
      </c>
      <c r="P24">
        <v>3</v>
      </c>
    </row>
    <row r="25" spans="1:16" ht="30" x14ac:dyDescent="0.25">
      <c r="A25" s="32" t="s">
        <v>76</v>
      </c>
      <c r="B25" s="39"/>
      <c r="C25" s="40"/>
      <c r="D25" s="40"/>
      <c r="E25" s="34" t="s">
        <v>96</v>
      </c>
      <c r="F25" s="40"/>
      <c r="G25" s="40"/>
      <c r="H25" s="40"/>
      <c r="I25" s="40"/>
      <c r="J25" s="42"/>
    </row>
    <row r="26" spans="1:16" ht="60" x14ac:dyDescent="0.25">
      <c r="A26" s="32" t="s">
        <v>77</v>
      </c>
      <c r="B26" s="39"/>
      <c r="C26" s="40"/>
      <c r="D26" s="40"/>
      <c r="E26" s="34" t="s">
        <v>94</v>
      </c>
      <c r="F26" s="40"/>
      <c r="G26" s="40"/>
      <c r="H26" s="40"/>
      <c r="I26" s="40"/>
      <c r="J26" s="42"/>
    </row>
    <row r="27" spans="1:16" ht="30" x14ac:dyDescent="0.25">
      <c r="A27" s="32" t="s">
        <v>70</v>
      </c>
      <c r="B27" s="32">
        <v>7</v>
      </c>
      <c r="C27" s="33" t="s">
        <v>97</v>
      </c>
      <c r="D27" s="32" t="s">
        <v>72</v>
      </c>
      <c r="E27" s="34" t="s">
        <v>98</v>
      </c>
      <c r="F27" s="35" t="s">
        <v>74</v>
      </c>
      <c r="G27" s="36">
        <v>1</v>
      </c>
      <c r="H27" s="37">
        <v>0</v>
      </c>
      <c r="I27" s="37">
        <f>ROUND(G27*H27,P4)</f>
        <v>0</v>
      </c>
      <c r="J27" s="35" t="s">
        <v>75</v>
      </c>
      <c r="O27" s="38">
        <f>I27*0.21</f>
        <v>0</v>
      </c>
      <c r="P27">
        <v>3</v>
      </c>
    </row>
    <row r="28" spans="1:16" ht="45" x14ac:dyDescent="0.25">
      <c r="A28" s="32" t="s">
        <v>76</v>
      </c>
      <c r="B28" s="39"/>
      <c r="C28" s="40"/>
      <c r="D28" s="40"/>
      <c r="E28" s="34" t="s">
        <v>99</v>
      </c>
      <c r="F28" s="40"/>
      <c r="G28" s="40"/>
      <c r="H28" s="40"/>
      <c r="I28" s="40"/>
      <c r="J28" s="42"/>
    </row>
    <row r="29" spans="1:16" ht="135" x14ac:dyDescent="0.25">
      <c r="A29" s="32" t="s">
        <v>77</v>
      </c>
      <c r="B29" s="39"/>
      <c r="C29" s="40"/>
      <c r="D29" s="40"/>
      <c r="E29" s="34" t="s">
        <v>100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8</v>
      </c>
      <c r="C30" s="33" t="s">
        <v>101</v>
      </c>
      <c r="D30" s="32" t="s">
        <v>91</v>
      </c>
      <c r="E30" s="34" t="s">
        <v>102</v>
      </c>
      <c r="F30" s="35" t="s">
        <v>74</v>
      </c>
      <c r="G30" s="36">
        <v>1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ht="45" x14ac:dyDescent="0.25">
      <c r="A31" s="32" t="s">
        <v>76</v>
      </c>
      <c r="B31" s="39"/>
      <c r="C31" s="40"/>
      <c r="D31" s="40"/>
      <c r="E31" s="34" t="s">
        <v>103</v>
      </c>
      <c r="F31" s="40"/>
      <c r="G31" s="40"/>
      <c r="H31" s="40"/>
      <c r="I31" s="40"/>
      <c r="J31" s="42"/>
    </row>
    <row r="32" spans="1:16" ht="105" x14ac:dyDescent="0.25">
      <c r="A32" s="32" t="s">
        <v>77</v>
      </c>
      <c r="B32" s="39"/>
      <c r="C32" s="40"/>
      <c r="D32" s="40"/>
      <c r="E32" s="34" t="s">
        <v>104</v>
      </c>
      <c r="F32" s="40"/>
      <c r="G32" s="40"/>
      <c r="H32" s="40"/>
      <c r="I32" s="40"/>
      <c r="J32" s="42"/>
    </row>
    <row r="33" spans="1:16" x14ac:dyDescent="0.25">
      <c r="A33" s="32" t="s">
        <v>70</v>
      </c>
      <c r="B33" s="32">
        <v>9</v>
      </c>
      <c r="C33" s="33" t="s">
        <v>101</v>
      </c>
      <c r="D33" s="32" t="s">
        <v>95</v>
      </c>
      <c r="E33" s="34" t="s">
        <v>102</v>
      </c>
      <c r="F33" s="35" t="s">
        <v>74</v>
      </c>
      <c r="G33" s="36">
        <v>1</v>
      </c>
      <c r="H33" s="37">
        <v>0</v>
      </c>
      <c r="I33" s="37">
        <f>ROUND(G33*H33,P4)</f>
        <v>0</v>
      </c>
      <c r="J33" s="35" t="s">
        <v>75</v>
      </c>
      <c r="O33" s="38">
        <f>I33*0.21</f>
        <v>0</v>
      </c>
      <c r="P33">
        <v>3</v>
      </c>
    </row>
    <row r="34" spans="1:16" ht="45" x14ac:dyDescent="0.25">
      <c r="A34" s="32" t="s">
        <v>76</v>
      </c>
      <c r="B34" s="39"/>
      <c r="C34" s="40"/>
      <c r="D34" s="40"/>
      <c r="E34" s="34" t="s">
        <v>105</v>
      </c>
      <c r="F34" s="40"/>
      <c r="G34" s="40"/>
      <c r="H34" s="40"/>
      <c r="I34" s="40"/>
      <c r="J34" s="42"/>
    </row>
    <row r="35" spans="1:16" ht="105" x14ac:dyDescent="0.25">
      <c r="A35" s="32" t="s">
        <v>77</v>
      </c>
      <c r="B35" s="39"/>
      <c r="C35" s="40"/>
      <c r="D35" s="40"/>
      <c r="E35" s="34" t="s">
        <v>104</v>
      </c>
      <c r="F35" s="40"/>
      <c r="G35" s="40"/>
      <c r="H35" s="40"/>
      <c r="I35" s="40"/>
      <c r="J35" s="42"/>
    </row>
    <row r="36" spans="1:16" x14ac:dyDescent="0.25">
      <c r="A36" s="32" t="s">
        <v>70</v>
      </c>
      <c r="B36" s="32">
        <v>10</v>
      </c>
      <c r="C36" s="33" t="s">
        <v>106</v>
      </c>
      <c r="D36" s="32" t="s">
        <v>72</v>
      </c>
      <c r="E36" s="34" t="s">
        <v>107</v>
      </c>
      <c r="F36" s="35" t="s">
        <v>108</v>
      </c>
      <c r="G36" s="36">
        <v>2</v>
      </c>
      <c r="H36" s="37">
        <v>0</v>
      </c>
      <c r="I36" s="37">
        <f>ROUND(G36*H36,P4)</f>
        <v>0</v>
      </c>
      <c r="J36" s="35" t="s">
        <v>75</v>
      </c>
      <c r="O36" s="38">
        <f>I36*0.21</f>
        <v>0</v>
      </c>
      <c r="P36">
        <v>3</v>
      </c>
    </row>
    <row r="37" spans="1:16" x14ac:dyDescent="0.25">
      <c r="A37" s="32" t="s">
        <v>76</v>
      </c>
      <c r="B37" s="39"/>
      <c r="C37" s="40"/>
      <c r="D37" s="40"/>
      <c r="E37" s="34" t="s">
        <v>109</v>
      </c>
      <c r="F37" s="40"/>
      <c r="G37" s="40"/>
      <c r="H37" s="40"/>
      <c r="I37" s="40"/>
      <c r="J37" s="42"/>
    </row>
    <row r="38" spans="1:16" ht="135" x14ac:dyDescent="0.25">
      <c r="A38" s="32" t="s">
        <v>77</v>
      </c>
      <c r="B38" s="39"/>
      <c r="C38" s="40"/>
      <c r="D38" s="40"/>
      <c r="E38" s="34" t="s">
        <v>110</v>
      </c>
      <c r="F38" s="40"/>
      <c r="G38" s="40"/>
      <c r="H38" s="40"/>
      <c r="I38" s="40"/>
      <c r="J38" s="42"/>
    </row>
    <row r="39" spans="1:16" x14ac:dyDescent="0.25">
      <c r="A39" s="32" t="s">
        <v>70</v>
      </c>
      <c r="B39" s="32">
        <v>11</v>
      </c>
      <c r="C39" s="33" t="s">
        <v>111</v>
      </c>
      <c r="D39" s="32" t="s">
        <v>72</v>
      </c>
      <c r="E39" s="34" t="s">
        <v>112</v>
      </c>
      <c r="F39" s="35" t="s">
        <v>74</v>
      </c>
      <c r="G39" s="36">
        <v>1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x14ac:dyDescent="0.25">
      <c r="A40" s="32" t="s">
        <v>76</v>
      </c>
      <c r="B40" s="39"/>
      <c r="C40" s="40"/>
      <c r="D40" s="40"/>
      <c r="E40" s="34" t="s">
        <v>113</v>
      </c>
      <c r="F40" s="40"/>
      <c r="G40" s="40"/>
      <c r="H40" s="40"/>
      <c r="I40" s="40"/>
      <c r="J40" s="42"/>
    </row>
    <row r="41" spans="1:16" ht="75" x14ac:dyDescent="0.25">
      <c r="A41" s="32" t="s">
        <v>77</v>
      </c>
      <c r="B41" s="43"/>
      <c r="C41" s="44"/>
      <c r="D41" s="44"/>
      <c r="E41" s="34" t="s">
        <v>114</v>
      </c>
      <c r="F41" s="44"/>
      <c r="G41" s="44"/>
      <c r="H41" s="44"/>
      <c r="I41" s="44"/>
      <c r="J4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47</v>
      </c>
      <c r="I3" s="21">
        <f>SUMIFS(I8:I14,A8:A14,"SD")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47</v>
      </c>
      <c r="D4" s="50"/>
      <c r="E4" s="19" t="s">
        <v>48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SUMIFS(I9:I14,A9:A14,"P")</f>
        <v>0</v>
      </c>
      <c r="J8" s="31"/>
    </row>
    <row r="9" spans="1:16" x14ac:dyDescent="0.25">
      <c r="A9" s="32" t="s">
        <v>70</v>
      </c>
      <c r="B9" s="32">
        <v>1</v>
      </c>
      <c r="C9" s="33" t="s">
        <v>585</v>
      </c>
      <c r="D9" s="32" t="s">
        <v>91</v>
      </c>
      <c r="E9" s="34" t="s">
        <v>586</v>
      </c>
      <c r="F9" s="35" t="s">
        <v>74</v>
      </c>
      <c r="G9" s="36">
        <v>1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ht="30" x14ac:dyDescent="0.25">
      <c r="A10" s="32" t="s">
        <v>76</v>
      </c>
      <c r="B10" s="39"/>
      <c r="C10" s="40"/>
      <c r="D10" s="40"/>
      <c r="E10" s="34" t="s">
        <v>587</v>
      </c>
      <c r="F10" s="40"/>
      <c r="G10" s="40"/>
      <c r="H10" s="40"/>
      <c r="I10" s="40"/>
      <c r="J10" s="42"/>
    </row>
    <row r="11" spans="1:16" ht="60" x14ac:dyDescent="0.25">
      <c r="A11" s="32" t="s">
        <v>77</v>
      </c>
      <c r="B11" s="39"/>
      <c r="C11" s="40"/>
      <c r="D11" s="40"/>
      <c r="E11" s="34" t="s">
        <v>89</v>
      </c>
      <c r="F11" s="40"/>
      <c r="G11" s="40"/>
      <c r="H11" s="40"/>
      <c r="I11" s="40"/>
      <c r="J11" s="42"/>
    </row>
    <row r="12" spans="1:16" x14ac:dyDescent="0.25">
      <c r="A12" s="32" t="s">
        <v>70</v>
      </c>
      <c r="B12" s="32">
        <v>2</v>
      </c>
      <c r="C12" s="33" t="s">
        <v>585</v>
      </c>
      <c r="D12" s="32" t="s">
        <v>95</v>
      </c>
      <c r="E12" s="34" t="s">
        <v>586</v>
      </c>
      <c r="F12" s="35" t="s">
        <v>74</v>
      </c>
      <c r="G12" s="36">
        <v>1</v>
      </c>
      <c r="H12" s="37">
        <v>0</v>
      </c>
      <c r="I12" s="37">
        <f>ROUND(G12*H12,P4)</f>
        <v>0</v>
      </c>
      <c r="J12" s="35" t="s">
        <v>75</v>
      </c>
      <c r="O12" s="38">
        <f>I12*0.21</f>
        <v>0</v>
      </c>
      <c r="P12">
        <v>3</v>
      </c>
    </row>
    <row r="13" spans="1:16" ht="120" x14ac:dyDescent="0.25">
      <c r="A13" s="32" t="s">
        <v>76</v>
      </c>
      <c r="B13" s="39"/>
      <c r="C13" s="40"/>
      <c r="D13" s="40"/>
      <c r="E13" s="34" t="s">
        <v>588</v>
      </c>
      <c r="F13" s="40"/>
      <c r="G13" s="40"/>
      <c r="H13" s="40"/>
      <c r="I13" s="40"/>
      <c r="J13" s="42"/>
    </row>
    <row r="14" spans="1:16" ht="60" x14ac:dyDescent="0.25">
      <c r="A14" s="32" t="s">
        <v>77</v>
      </c>
      <c r="B14" s="43"/>
      <c r="C14" s="44"/>
      <c r="D14" s="44"/>
      <c r="E14" s="34" t="s">
        <v>89</v>
      </c>
      <c r="F14" s="44"/>
      <c r="G14" s="44"/>
      <c r="H14" s="44"/>
      <c r="I14" s="44"/>
      <c r="J1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3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13</v>
      </c>
      <c r="I3" s="21">
        <f>SUMIFS(I8:I193,A8:A193,"SD")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13</v>
      </c>
      <c r="D4" s="50"/>
      <c r="E4" s="19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SUMIFS(I9:I20,A9:A20,"P")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3429.26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ht="30" x14ac:dyDescent="0.25">
      <c r="A10" s="32" t="s">
        <v>76</v>
      </c>
      <c r="B10" s="39"/>
      <c r="C10" s="40"/>
      <c r="D10" s="40"/>
      <c r="E10" s="34" t="s">
        <v>119</v>
      </c>
      <c r="F10" s="40"/>
      <c r="G10" s="40"/>
      <c r="H10" s="40"/>
      <c r="I10" s="40"/>
      <c r="J10" s="42"/>
    </row>
    <row r="11" spans="1:16" ht="120" x14ac:dyDescent="0.25">
      <c r="A11" s="32" t="s">
        <v>120</v>
      </c>
      <c r="B11" s="39"/>
      <c r="C11" s="40"/>
      <c r="D11" s="40"/>
      <c r="E11" s="46" t="s">
        <v>121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32" t="s">
        <v>70</v>
      </c>
      <c r="B13" s="32">
        <v>2</v>
      </c>
      <c r="C13" s="33" t="s">
        <v>115</v>
      </c>
      <c r="D13" s="32" t="s">
        <v>123</v>
      </c>
      <c r="E13" s="34" t="s">
        <v>117</v>
      </c>
      <c r="F13" s="35" t="s">
        <v>118</v>
      </c>
      <c r="G13" s="36">
        <v>48.18</v>
      </c>
      <c r="H13" s="37">
        <v>0</v>
      </c>
      <c r="I13" s="37">
        <f>ROUND(G13*H13,P4)</f>
        <v>0</v>
      </c>
      <c r="J13" s="35" t="s">
        <v>75</v>
      </c>
      <c r="O13" s="38">
        <f>I13*0.21</f>
        <v>0</v>
      </c>
      <c r="P13">
        <v>3</v>
      </c>
    </row>
    <row r="14" spans="1:16" ht="30" x14ac:dyDescent="0.25">
      <c r="A14" s="32" t="s">
        <v>76</v>
      </c>
      <c r="B14" s="39"/>
      <c r="C14" s="40"/>
      <c r="D14" s="40"/>
      <c r="E14" s="34" t="s">
        <v>124</v>
      </c>
      <c r="F14" s="40"/>
      <c r="G14" s="40"/>
      <c r="H14" s="40"/>
      <c r="I14" s="40"/>
      <c r="J14" s="42"/>
    </row>
    <row r="15" spans="1:16" ht="60" x14ac:dyDescent="0.25">
      <c r="A15" s="32" t="s">
        <v>120</v>
      </c>
      <c r="B15" s="39"/>
      <c r="C15" s="40"/>
      <c r="D15" s="40"/>
      <c r="E15" s="46" t="s">
        <v>125</v>
      </c>
      <c r="F15" s="40"/>
      <c r="G15" s="40"/>
      <c r="H15" s="40"/>
      <c r="I15" s="40"/>
      <c r="J15" s="42"/>
    </row>
    <row r="16" spans="1:16" ht="75" x14ac:dyDescent="0.25">
      <c r="A16" s="32" t="s">
        <v>77</v>
      </c>
      <c r="B16" s="39"/>
      <c r="C16" s="40"/>
      <c r="D16" s="40"/>
      <c r="E16" s="34" t="s">
        <v>122</v>
      </c>
      <c r="F16" s="40"/>
      <c r="G16" s="40"/>
      <c r="H16" s="40"/>
      <c r="I16" s="40"/>
      <c r="J16" s="42"/>
    </row>
    <row r="17" spans="1:16" x14ac:dyDescent="0.25">
      <c r="A17" s="32" t="s">
        <v>70</v>
      </c>
      <c r="B17" s="32">
        <v>3</v>
      </c>
      <c r="C17" s="33" t="s">
        <v>115</v>
      </c>
      <c r="D17" s="32" t="s">
        <v>126</v>
      </c>
      <c r="E17" s="34" t="s">
        <v>117</v>
      </c>
      <c r="F17" s="35" t="s">
        <v>118</v>
      </c>
      <c r="G17" s="36">
        <v>6</v>
      </c>
      <c r="H17" s="37">
        <v>0</v>
      </c>
      <c r="I17" s="37">
        <f>ROUND(G17*H17,P4)</f>
        <v>0</v>
      </c>
      <c r="J17" s="35" t="s">
        <v>75</v>
      </c>
      <c r="O17" s="38">
        <f>I17*0.21</f>
        <v>0</v>
      </c>
      <c r="P17">
        <v>3</v>
      </c>
    </row>
    <row r="18" spans="1:16" ht="30" x14ac:dyDescent="0.25">
      <c r="A18" s="32" t="s">
        <v>76</v>
      </c>
      <c r="B18" s="39"/>
      <c r="C18" s="40"/>
      <c r="D18" s="40"/>
      <c r="E18" s="34" t="s">
        <v>127</v>
      </c>
      <c r="F18" s="40"/>
      <c r="G18" s="40"/>
      <c r="H18" s="40"/>
      <c r="I18" s="40"/>
      <c r="J18" s="42"/>
    </row>
    <row r="19" spans="1:16" x14ac:dyDescent="0.25">
      <c r="A19" s="32" t="s">
        <v>120</v>
      </c>
      <c r="B19" s="39"/>
      <c r="C19" s="40"/>
      <c r="D19" s="40"/>
      <c r="E19" s="46" t="s">
        <v>128</v>
      </c>
      <c r="F19" s="40"/>
      <c r="G19" s="40"/>
      <c r="H19" s="40"/>
      <c r="I19" s="40"/>
      <c r="J19" s="42"/>
    </row>
    <row r="20" spans="1:16" ht="75" x14ac:dyDescent="0.25">
      <c r="A20" s="32" t="s">
        <v>77</v>
      </c>
      <c r="B20" s="39"/>
      <c r="C20" s="40"/>
      <c r="D20" s="40"/>
      <c r="E20" s="34" t="s">
        <v>122</v>
      </c>
      <c r="F20" s="40"/>
      <c r="G20" s="40"/>
      <c r="H20" s="40"/>
      <c r="I20" s="40"/>
      <c r="J20" s="42"/>
    </row>
    <row r="21" spans="1:16" x14ac:dyDescent="0.25">
      <c r="A21" s="26" t="s">
        <v>67</v>
      </c>
      <c r="B21" s="27"/>
      <c r="C21" s="28" t="s">
        <v>116</v>
      </c>
      <c r="D21" s="29"/>
      <c r="E21" s="26" t="s">
        <v>129</v>
      </c>
      <c r="F21" s="29"/>
      <c r="G21" s="29"/>
      <c r="H21" s="29"/>
      <c r="I21" s="30">
        <f>SUMIFS(I22:I88,A22:A88,"P")</f>
        <v>0</v>
      </c>
      <c r="J21" s="31"/>
    </row>
    <row r="22" spans="1:16" x14ac:dyDescent="0.25">
      <c r="A22" s="32" t="s">
        <v>70</v>
      </c>
      <c r="B22" s="32">
        <v>4</v>
      </c>
      <c r="C22" s="33" t="s">
        <v>130</v>
      </c>
      <c r="D22" s="32" t="s">
        <v>72</v>
      </c>
      <c r="E22" s="34" t="s">
        <v>131</v>
      </c>
      <c r="F22" s="35" t="s">
        <v>132</v>
      </c>
      <c r="G22" s="36">
        <v>43.2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133</v>
      </c>
      <c r="F23" s="40"/>
      <c r="G23" s="40"/>
      <c r="H23" s="40"/>
      <c r="I23" s="40"/>
      <c r="J23" s="42"/>
    </row>
    <row r="24" spans="1:16" x14ac:dyDescent="0.25">
      <c r="A24" s="32" t="s">
        <v>120</v>
      </c>
      <c r="B24" s="39"/>
      <c r="C24" s="40"/>
      <c r="D24" s="40"/>
      <c r="E24" s="46" t="s">
        <v>134</v>
      </c>
      <c r="F24" s="40"/>
      <c r="G24" s="40"/>
      <c r="H24" s="40"/>
      <c r="I24" s="40"/>
      <c r="J24" s="42"/>
    </row>
    <row r="25" spans="1:16" ht="60" x14ac:dyDescent="0.25">
      <c r="A25" s="32" t="s">
        <v>77</v>
      </c>
      <c r="B25" s="39"/>
      <c r="C25" s="40"/>
      <c r="D25" s="40"/>
      <c r="E25" s="34" t="s">
        <v>135</v>
      </c>
      <c r="F25" s="40"/>
      <c r="G25" s="40"/>
      <c r="H25" s="40"/>
      <c r="I25" s="40"/>
      <c r="J25" s="42"/>
    </row>
    <row r="26" spans="1:16" x14ac:dyDescent="0.25">
      <c r="A26" s="32" t="s">
        <v>70</v>
      </c>
      <c r="B26" s="32">
        <v>5</v>
      </c>
      <c r="C26" s="33" t="s">
        <v>136</v>
      </c>
      <c r="D26" s="32" t="s">
        <v>72</v>
      </c>
      <c r="E26" s="34" t="s">
        <v>137</v>
      </c>
      <c r="F26" s="35" t="s">
        <v>108</v>
      </c>
      <c r="G26" s="36">
        <v>2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ht="60" x14ac:dyDescent="0.25">
      <c r="A27" s="32" t="s">
        <v>76</v>
      </c>
      <c r="B27" s="39"/>
      <c r="C27" s="40"/>
      <c r="D27" s="40"/>
      <c r="E27" s="34" t="s">
        <v>138</v>
      </c>
      <c r="F27" s="40"/>
      <c r="G27" s="40"/>
      <c r="H27" s="40"/>
      <c r="I27" s="40"/>
      <c r="J27" s="42"/>
    </row>
    <row r="28" spans="1:16" ht="195" x14ac:dyDescent="0.25">
      <c r="A28" s="32" t="s">
        <v>77</v>
      </c>
      <c r="B28" s="39"/>
      <c r="C28" s="40"/>
      <c r="D28" s="40"/>
      <c r="E28" s="34" t="s">
        <v>139</v>
      </c>
      <c r="F28" s="40"/>
      <c r="G28" s="40"/>
      <c r="H28" s="40"/>
      <c r="I28" s="40"/>
      <c r="J28" s="42"/>
    </row>
    <row r="29" spans="1:16" ht="30" x14ac:dyDescent="0.25">
      <c r="A29" s="32" t="s">
        <v>70</v>
      </c>
      <c r="B29" s="32">
        <v>6</v>
      </c>
      <c r="C29" s="33" t="s">
        <v>140</v>
      </c>
      <c r="D29" s="32" t="s">
        <v>72</v>
      </c>
      <c r="E29" s="34" t="s">
        <v>141</v>
      </c>
      <c r="F29" s="35" t="s">
        <v>142</v>
      </c>
      <c r="G29" s="36">
        <v>11.2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ht="75" x14ac:dyDescent="0.25">
      <c r="A30" s="32" t="s">
        <v>76</v>
      </c>
      <c r="B30" s="39"/>
      <c r="C30" s="40"/>
      <c r="D30" s="40"/>
      <c r="E30" s="34" t="s">
        <v>143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144</v>
      </c>
      <c r="F31" s="40"/>
      <c r="G31" s="40"/>
      <c r="H31" s="40"/>
      <c r="I31" s="40"/>
      <c r="J31" s="42"/>
    </row>
    <row r="32" spans="1:16" ht="120" x14ac:dyDescent="0.25">
      <c r="A32" s="32" t="s">
        <v>77</v>
      </c>
      <c r="B32" s="39"/>
      <c r="C32" s="40"/>
      <c r="D32" s="40"/>
      <c r="E32" s="34" t="s">
        <v>145</v>
      </c>
      <c r="F32" s="40"/>
      <c r="G32" s="40"/>
      <c r="H32" s="40"/>
      <c r="I32" s="40"/>
      <c r="J32" s="42"/>
    </row>
    <row r="33" spans="1:16" x14ac:dyDescent="0.25">
      <c r="A33" s="32" t="s">
        <v>70</v>
      </c>
      <c r="B33" s="32">
        <v>7</v>
      </c>
      <c r="C33" s="33" t="s">
        <v>146</v>
      </c>
      <c r="D33" s="32" t="s">
        <v>72</v>
      </c>
      <c r="E33" s="34" t="s">
        <v>147</v>
      </c>
      <c r="F33" s="35" t="s">
        <v>142</v>
      </c>
      <c r="G33" s="36">
        <v>10.7</v>
      </c>
      <c r="H33" s="37">
        <v>0</v>
      </c>
      <c r="I33" s="37">
        <f>ROUND(G33*H33,P4)</f>
        <v>0</v>
      </c>
      <c r="J33" s="35" t="s">
        <v>75</v>
      </c>
      <c r="O33" s="38">
        <f>I33*0.21</f>
        <v>0</v>
      </c>
      <c r="P33">
        <v>3</v>
      </c>
    </row>
    <row r="34" spans="1:16" ht="75" x14ac:dyDescent="0.25">
      <c r="A34" s="32" t="s">
        <v>76</v>
      </c>
      <c r="B34" s="39"/>
      <c r="C34" s="40"/>
      <c r="D34" s="40"/>
      <c r="E34" s="34" t="s">
        <v>143</v>
      </c>
      <c r="F34" s="40"/>
      <c r="G34" s="40"/>
      <c r="H34" s="40"/>
      <c r="I34" s="40"/>
      <c r="J34" s="42"/>
    </row>
    <row r="35" spans="1:16" x14ac:dyDescent="0.25">
      <c r="A35" s="32" t="s">
        <v>120</v>
      </c>
      <c r="B35" s="39"/>
      <c r="C35" s="40"/>
      <c r="D35" s="40"/>
      <c r="E35" s="46" t="s">
        <v>148</v>
      </c>
      <c r="F35" s="40"/>
      <c r="G35" s="40"/>
      <c r="H35" s="40"/>
      <c r="I35" s="40"/>
      <c r="J35" s="42"/>
    </row>
    <row r="36" spans="1:16" ht="120" x14ac:dyDescent="0.25">
      <c r="A36" s="32" t="s">
        <v>77</v>
      </c>
      <c r="B36" s="39"/>
      <c r="C36" s="40"/>
      <c r="D36" s="40"/>
      <c r="E36" s="34" t="s">
        <v>145</v>
      </c>
      <c r="F36" s="40"/>
      <c r="G36" s="40"/>
      <c r="H36" s="40"/>
      <c r="I36" s="40"/>
      <c r="J36" s="42"/>
    </row>
    <row r="37" spans="1:16" x14ac:dyDescent="0.25">
      <c r="A37" s="32" t="s">
        <v>70</v>
      </c>
      <c r="B37" s="32">
        <v>8</v>
      </c>
      <c r="C37" s="33" t="s">
        <v>149</v>
      </c>
      <c r="D37" s="32" t="s">
        <v>72</v>
      </c>
      <c r="E37" s="34" t="s">
        <v>150</v>
      </c>
      <c r="F37" s="35" t="s">
        <v>142</v>
      </c>
      <c r="G37" s="36">
        <v>1562.203</v>
      </c>
      <c r="H37" s="37">
        <v>0</v>
      </c>
      <c r="I37" s="37">
        <f>ROUND(G37*H37,P4)</f>
        <v>0</v>
      </c>
      <c r="J37" s="35" t="s">
        <v>75</v>
      </c>
      <c r="O37" s="38">
        <f>I37*0.21</f>
        <v>0</v>
      </c>
      <c r="P37">
        <v>3</v>
      </c>
    </row>
    <row r="38" spans="1:16" x14ac:dyDescent="0.25">
      <c r="A38" s="32" t="s">
        <v>76</v>
      </c>
      <c r="B38" s="39"/>
      <c r="C38" s="40"/>
      <c r="D38" s="40"/>
      <c r="E38" s="34" t="s">
        <v>151</v>
      </c>
      <c r="F38" s="40"/>
      <c r="G38" s="40"/>
      <c r="H38" s="40"/>
      <c r="I38" s="40"/>
      <c r="J38" s="42"/>
    </row>
    <row r="39" spans="1:16" ht="165" x14ac:dyDescent="0.25">
      <c r="A39" s="32" t="s">
        <v>120</v>
      </c>
      <c r="B39" s="39"/>
      <c r="C39" s="40"/>
      <c r="D39" s="40"/>
      <c r="E39" s="46" t="s">
        <v>152</v>
      </c>
      <c r="F39" s="40"/>
      <c r="G39" s="40"/>
      <c r="H39" s="40"/>
      <c r="I39" s="40"/>
      <c r="J39" s="42"/>
    </row>
    <row r="40" spans="1:16" ht="120" x14ac:dyDescent="0.25">
      <c r="A40" s="32" t="s">
        <v>77</v>
      </c>
      <c r="B40" s="39"/>
      <c r="C40" s="40"/>
      <c r="D40" s="40"/>
      <c r="E40" s="34" t="s">
        <v>145</v>
      </c>
      <c r="F40" s="40"/>
      <c r="G40" s="40"/>
      <c r="H40" s="40"/>
      <c r="I40" s="40"/>
      <c r="J40" s="42"/>
    </row>
    <row r="41" spans="1:16" x14ac:dyDescent="0.25">
      <c r="A41" s="32" t="s">
        <v>70</v>
      </c>
      <c r="B41" s="32">
        <v>9</v>
      </c>
      <c r="C41" s="33" t="s">
        <v>153</v>
      </c>
      <c r="D41" s="32" t="s">
        <v>72</v>
      </c>
      <c r="E41" s="34" t="s">
        <v>154</v>
      </c>
      <c r="F41" s="35" t="s">
        <v>155</v>
      </c>
      <c r="G41" s="36">
        <v>475.5</v>
      </c>
      <c r="H41" s="37">
        <v>0</v>
      </c>
      <c r="I41" s="37">
        <f>ROUND(G41*H41,P4)</f>
        <v>0</v>
      </c>
      <c r="J41" s="35" t="s">
        <v>75</v>
      </c>
      <c r="O41" s="38">
        <f>I41*0.21</f>
        <v>0</v>
      </c>
      <c r="P41">
        <v>3</v>
      </c>
    </row>
    <row r="42" spans="1:16" ht="45" x14ac:dyDescent="0.25">
      <c r="A42" s="32" t="s">
        <v>76</v>
      </c>
      <c r="B42" s="39"/>
      <c r="C42" s="40"/>
      <c r="D42" s="40"/>
      <c r="E42" s="34" t="s">
        <v>156</v>
      </c>
      <c r="F42" s="40"/>
      <c r="G42" s="40"/>
      <c r="H42" s="40"/>
      <c r="I42" s="40"/>
      <c r="J42" s="42"/>
    </row>
    <row r="43" spans="1:16" x14ac:dyDescent="0.25">
      <c r="A43" s="32" t="s">
        <v>120</v>
      </c>
      <c r="B43" s="39"/>
      <c r="C43" s="40"/>
      <c r="D43" s="40"/>
      <c r="E43" s="46" t="s">
        <v>157</v>
      </c>
      <c r="F43" s="40"/>
      <c r="G43" s="40"/>
      <c r="H43" s="40"/>
      <c r="I43" s="40"/>
      <c r="J43" s="42"/>
    </row>
    <row r="44" spans="1:16" ht="75" x14ac:dyDescent="0.25">
      <c r="A44" s="32" t="s">
        <v>77</v>
      </c>
      <c r="B44" s="39"/>
      <c r="C44" s="40"/>
      <c r="D44" s="40"/>
      <c r="E44" s="34" t="s">
        <v>158</v>
      </c>
      <c r="F44" s="40"/>
      <c r="G44" s="40"/>
      <c r="H44" s="40"/>
      <c r="I44" s="40"/>
      <c r="J44" s="42"/>
    </row>
    <row r="45" spans="1:16" x14ac:dyDescent="0.25">
      <c r="A45" s="32" t="s">
        <v>70</v>
      </c>
      <c r="B45" s="32">
        <v>10</v>
      </c>
      <c r="C45" s="33" t="s">
        <v>159</v>
      </c>
      <c r="D45" s="32" t="s">
        <v>72</v>
      </c>
      <c r="E45" s="34" t="s">
        <v>160</v>
      </c>
      <c r="F45" s="35" t="s">
        <v>142</v>
      </c>
      <c r="G45" s="36">
        <v>154</v>
      </c>
      <c r="H45" s="37">
        <v>0</v>
      </c>
      <c r="I45" s="37">
        <f>ROUND(G45*H45,P4)</f>
        <v>0</v>
      </c>
      <c r="J45" s="35" t="s">
        <v>75</v>
      </c>
      <c r="O45" s="38">
        <f>I45*0.21</f>
        <v>0</v>
      </c>
      <c r="P45">
        <v>3</v>
      </c>
    </row>
    <row r="46" spans="1:16" ht="75" x14ac:dyDescent="0.25">
      <c r="A46" s="32" t="s">
        <v>76</v>
      </c>
      <c r="B46" s="39"/>
      <c r="C46" s="40"/>
      <c r="D46" s="40"/>
      <c r="E46" s="34" t="s">
        <v>161</v>
      </c>
      <c r="F46" s="40"/>
      <c r="G46" s="40"/>
      <c r="H46" s="40"/>
      <c r="I46" s="40"/>
      <c r="J46" s="42"/>
    </row>
    <row r="47" spans="1:16" x14ac:dyDescent="0.25">
      <c r="A47" s="32" t="s">
        <v>120</v>
      </c>
      <c r="B47" s="39"/>
      <c r="C47" s="40"/>
      <c r="D47" s="40"/>
      <c r="E47" s="46" t="s">
        <v>162</v>
      </c>
      <c r="F47" s="40"/>
      <c r="G47" s="40"/>
      <c r="H47" s="40"/>
      <c r="I47" s="40"/>
      <c r="J47" s="42"/>
    </row>
    <row r="48" spans="1:16" ht="409.5" x14ac:dyDescent="0.25">
      <c r="A48" s="32" t="s">
        <v>77</v>
      </c>
      <c r="B48" s="39"/>
      <c r="C48" s="40"/>
      <c r="D48" s="40"/>
      <c r="E48" s="34" t="s">
        <v>163</v>
      </c>
      <c r="F48" s="40"/>
      <c r="G48" s="40"/>
      <c r="H48" s="40"/>
      <c r="I48" s="40"/>
      <c r="J48" s="42"/>
    </row>
    <row r="49" spans="1:16" x14ac:dyDescent="0.25">
      <c r="A49" s="32" t="s">
        <v>70</v>
      </c>
      <c r="B49" s="32">
        <v>11</v>
      </c>
      <c r="C49" s="33" t="s">
        <v>164</v>
      </c>
      <c r="D49" s="32" t="s">
        <v>91</v>
      </c>
      <c r="E49" s="34" t="s">
        <v>165</v>
      </c>
      <c r="F49" s="35" t="s">
        <v>142</v>
      </c>
      <c r="G49" s="36">
        <v>5</v>
      </c>
      <c r="H49" s="37">
        <v>0</v>
      </c>
      <c r="I49" s="37">
        <f>ROUND(G49*H49,P4)</f>
        <v>0</v>
      </c>
      <c r="J49" s="35" t="s">
        <v>75</v>
      </c>
      <c r="O49" s="38">
        <f>I49*0.21</f>
        <v>0</v>
      </c>
      <c r="P49">
        <v>3</v>
      </c>
    </row>
    <row r="50" spans="1:16" ht="60" x14ac:dyDescent="0.25">
      <c r="A50" s="32" t="s">
        <v>76</v>
      </c>
      <c r="B50" s="39"/>
      <c r="C50" s="40"/>
      <c r="D50" s="40"/>
      <c r="E50" s="34" t="s">
        <v>166</v>
      </c>
      <c r="F50" s="40"/>
      <c r="G50" s="40"/>
      <c r="H50" s="40"/>
      <c r="I50" s="40"/>
      <c r="J50" s="42"/>
    </row>
    <row r="51" spans="1:16" x14ac:dyDescent="0.25">
      <c r="A51" s="32" t="s">
        <v>120</v>
      </c>
      <c r="B51" s="39"/>
      <c r="C51" s="40"/>
      <c r="D51" s="40"/>
      <c r="E51" s="46" t="s">
        <v>167</v>
      </c>
      <c r="F51" s="40"/>
      <c r="G51" s="40"/>
      <c r="H51" s="40"/>
      <c r="I51" s="40"/>
      <c r="J51" s="42"/>
    </row>
    <row r="52" spans="1:16" ht="409.5" x14ac:dyDescent="0.25">
      <c r="A52" s="32" t="s">
        <v>77</v>
      </c>
      <c r="B52" s="39"/>
      <c r="C52" s="40"/>
      <c r="D52" s="40"/>
      <c r="E52" s="34" t="s">
        <v>163</v>
      </c>
      <c r="F52" s="40"/>
      <c r="G52" s="40"/>
      <c r="H52" s="40"/>
      <c r="I52" s="40"/>
      <c r="J52" s="42"/>
    </row>
    <row r="53" spans="1:16" x14ac:dyDescent="0.25">
      <c r="A53" s="32" t="s">
        <v>70</v>
      </c>
      <c r="B53" s="32">
        <v>12</v>
      </c>
      <c r="C53" s="33" t="s">
        <v>164</v>
      </c>
      <c r="D53" s="32" t="s">
        <v>95</v>
      </c>
      <c r="E53" s="34" t="s">
        <v>165</v>
      </c>
      <c r="F53" s="35" t="s">
        <v>142</v>
      </c>
      <c r="G53" s="36">
        <v>18</v>
      </c>
      <c r="H53" s="37">
        <v>0</v>
      </c>
      <c r="I53" s="37">
        <f>ROUND(G53*H53,P4)</f>
        <v>0</v>
      </c>
      <c r="J53" s="35" t="s">
        <v>75</v>
      </c>
      <c r="O53" s="38">
        <f>I53*0.21</f>
        <v>0</v>
      </c>
      <c r="P53">
        <v>3</v>
      </c>
    </row>
    <row r="54" spans="1:16" ht="75" x14ac:dyDescent="0.25">
      <c r="A54" s="32" t="s">
        <v>76</v>
      </c>
      <c r="B54" s="39"/>
      <c r="C54" s="40"/>
      <c r="D54" s="40"/>
      <c r="E54" s="34" t="s">
        <v>168</v>
      </c>
      <c r="F54" s="40"/>
      <c r="G54" s="40"/>
      <c r="H54" s="40"/>
      <c r="I54" s="40"/>
      <c r="J54" s="42"/>
    </row>
    <row r="55" spans="1:16" x14ac:dyDescent="0.25">
      <c r="A55" s="32" t="s">
        <v>120</v>
      </c>
      <c r="B55" s="39"/>
      <c r="C55" s="40"/>
      <c r="D55" s="40"/>
      <c r="E55" s="46" t="s">
        <v>169</v>
      </c>
      <c r="F55" s="40"/>
      <c r="G55" s="40"/>
      <c r="H55" s="40"/>
      <c r="I55" s="40"/>
      <c r="J55" s="42"/>
    </row>
    <row r="56" spans="1:16" ht="409.5" x14ac:dyDescent="0.25">
      <c r="A56" s="32" t="s">
        <v>77</v>
      </c>
      <c r="B56" s="39"/>
      <c r="C56" s="40"/>
      <c r="D56" s="40"/>
      <c r="E56" s="34" t="s">
        <v>163</v>
      </c>
      <c r="F56" s="40"/>
      <c r="G56" s="40"/>
      <c r="H56" s="40"/>
      <c r="I56" s="40"/>
      <c r="J56" s="42"/>
    </row>
    <row r="57" spans="1:16" x14ac:dyDescent="0.25">
      <c r="A57" s="32" t="s">
        <v>70</v>
      </c>
      <c r="B57" s="32">
        <v>13</v>
      </c>
      <c r="C57" s="33" t="s">
        <v>170</v>
      </c>
      <c r="D57" s="32" t="s">
        <v>72</v>
      </c>
      <c r="E57" s="34" t="s">
        <v>171</v>
      </c>
      <c r="F57" s="35" t="s">
        <v>142</v>
      </c>
      <c r="G57" s="36">
        <v>419.9</v>
      </c>
      <c r="H57" s="37">
        <v>0</v>
      </c>
      <c r="I57" s="37">
        <f>ROUND(G57*H57,P4)</f>
        <v>0</v>
      </c>
      <c r="J57" s="35" t="s">
        <v>75</v>
      </c>
      <c r="O57" s="38">
        <f>I57*0.21</f>
        <v>0</v>
      </c>
      <c r="P57">
        <v>3</v>
      </c>
    </row>
    <row r="58" spans="1:16" ht="60" x14ac:dyDescent="0.25">
      <c r="A58" s="32" t="s">
        <v>76</v>
      </c>
      <c r="B58" s="39"/>
      <c r="C58" s="40"/>
      <c r="D58" s="40"/>
      <c r="E58" s="34" t="s">
        <v>172</v>
      </c>
      <c r="F58" s="40"/>
      <c r="G58" s="40"/>
      <c r="H58" s="40"/>
      <c r="I58" s="40"/>
      <c r="J58" s="42"/>
    </row>
    <row r="59" spans="1:16" x14ac:dyDescent="0.25">
      <c r="A59" s="32" t="s">
        <v>120</v>
      </c>
      <c r="B59" s="39"/>
      <c r="C59" s="40"/>
      <c r="D59" s="40"/>
      <c r="E59" s="46" t="s">
        <v>173</v>
      </c>
      <c r="F59" s="40"/>
      <c r="G59" s="40"/>
      <c r="H59" s="40"/>
      <c r="I59" s="40"/>
      <c r="J59" s="42"/>
    </row>
    <row r="60" spans="1:16" ht="120" x14ac:dyDescent="0.25">
      <c r="A60" s="32" t="s">
        <v>77</v>
      </c>
      <c r="B60" s="39"/>
      <c r="C60" s="40"/>
      <c r="D60" s="40"/>
      <c r="E60" s="34" t="s">
        <v>174</v>
      </c>
      <c r="F60" s="40"/>
      <c r="G60" s="40"/>
      <c r="H60" s="40"/>
      <c r="I60" s="40"/>
      <c r="J60" s="42"/>
    </row>
    <row r="61" spans="1:16" x14ac:dyDescent="0.25">
      <c r="A61" s="32" t="s">
        <v>70</v>
      </c>
      <c r="B61" s="32">
        <v>14</v>
      </c>
      <c r="C61" s="33" t="s">
        <v>175</v>
      </c>
      <c r="D61" s="32" t="s">
        <v>72</v>
      </c>
      <c r="E61" s="34" t="s">
        <v>176</v>
      </c>
      <c r="F61" s="35" t="s">
        <v>155</v>
      </c>
      <c r="G61" s="36">
        <v>4445</v>
      </c>
      <c r="H61" s="37">
        <v>0</v>
      </c>
      <c r="I61" s="37">
        <f>ROUND(G61*H61,P4)</f>
        <v>0</v>
      </c>
      <c r="J61" s="35" t="s">
        <v>75</v>
      </c>
      <c r="O61" s="38">
        <f>I61*0.21</f>
        <v>0</v>
      </c>
      <c r="P61">
        <v>3</v>
      </c>
    </row>
    <row r="62" spans="1:16" ht="45" x14ac:dyDescent="0.25">
      <c r="A62" s="32" t="s">
        <v>76</v>
      </c>
      <c r="B62" s="39"/>
      <c r="C62" s="40"/>
      <c r="D62" s="40"/>
      <c r="E62" s="34" t="s">
        <v>177</v>
      </c>
      <c r="F62" s="40"/>
      <c r="G62" s="40"/>
      <c r="H62" s="40"/>
      <c r="I62" s="40"/>
      <c r="J62" s="42"/>
    </row>
    <row r="63" spans="1:16" ht="30" x14ac:dyDescent="0.25">
      <c r="A63" s="32" t="s">
        <v>120</v>
      </c>
      <c r="B63" s="39"/>
      <c r="C63" s="40"/>
      <c r="D63" s="40"/>
      <c r="E63" s="46" t="s">
        <v>178</v>
      </c>
      <c r="F63" s="40"/>
      <c r="G63" s="40"/>
      <c r="H63" s="40"/>
      <c r="I63" s="40"/>
      <c r="J63" s="42"/>
    </row>
    <row r="64" spans="1:16" ht="120" x14ac:dyDescent="0.25">
      <c r="A64" s="32" t="s">
        <v>77</v>
      </c>
      <c r="B64" s="39"/>
      <c r="C64" s="40"/>
      <c r="D64" s="40"/>
      <c r="E64" s="34" t="s">
        <v>174</v>
      </c>
      <c r="F64" s="40"/>
      <c r="G64" s="40"/>
      <c r="H64" s="40"/>
      <c r="I64" s="40"/>
      <c r="J64" s="42"/>
    </row>
    <row r="65" spans="1:16" x14ac:dyDescent="0.25">
      <c r="A65" s="32" t="s">
        <v>70</v>
      </c>
      <c r="B65" s="32">
        <v>15</v>
      </c>
      <c r="C65" s="33" t="s">
        <v>179</v>
      </c>
      <c r="D65" s="32" t="s">
        <v>72</v>
      </c>
      <c r="E65" s="34" t="s">
        <v>180</v>
      </c>
      <c r="F65" s="35" t="s">
        <v>142</v>
      </c>
      <c r="G65" s="36">
        <v>177</v>
      </c>
      <c r="H65" s="37">
        <v>0</v>
      </c>
      <c r="I65" s="37">
        <f>ROUND(G65*H65,P4)</f>
        <v>0</v>
      </c>
      <c r="J65" s="35" t="s">
        <v>75</v>
      </c>
      <c r="O65" s="38">
        <f>I65*0.21</f>
        <v>0</v>
      </c>
      <c r="P65">
        <v>3</v>
      </c>
    </row>
    <row r="66" spans="1:16" x14ac:dyDescent="0.25">
      <c r="A66" s="32" t="s">
        <v>76</v>
      </c>
      <c r="B66" s="39"/>
      <c r="C66" s="40"/>
      <c r="D66" s="40"/>
      <c r="E66" s="34" t="s">
        <v>181</v>
      </c>
      <c r="F66" s="40"/>
      <c r="G66" s="40"/>
      <c r="H66" s="40"/>
      <c r="I66" s="40"/>
      <c r="J66" s="42"/>
    </row>
    <row r="67" spans="1:16" ht="60" x14ac:dyDescent="0.25">
      <c r="A67" s="32" t="s">
        <v>120</v>
      </c>
      <c r="B67" s="39"/>
      <c r="C67" s="40"/>
      <c r="D67" s="40"/>
      <c r="E67" s="46" t="s">
        <v>182</v>
      </c>
      <c r="F67" s="40"/>
      <c r="G67" s="40"/>
      <c r="H67" s="40"/>
      <c r="I67" s="40"/>
      <c r="J67" s="42"/>
    </row>
    <row r="68" spans="1:16" ht="285" x14ac:dyDescent="0.25">
      <c r="A68" s="32" t="s">
        <v>77</v>
      </c>
      <c r="B68" s="39"/>
      <c r="C68" s="40"/>
      <c r="D68" s="40"/>
      <c r="E68" s="34" t="s">
        <v>183</v>
      </c>
      <c r="F68" s="40"/>
      <c r="G68" s="40"/>
      <c r="H68" s="40"/>
      <c r="I68" s="40"/>
      <c r="J68" s="42"/>
    </row>
    <row r="69" spans="1:16" x14ac:dyDescent="0.25">
      <c r="A69" s="32" t="s">
        <v>70</v>
      </c>
      <c r="B69" s="32">
        <v>16</v>
      </c>
      <c r="C69" s="33" t="s">
        <v>184</v>
      </c>
      <c r="D69" s="32" t="s">
        <v>72</v>
      </c>
      <c r="E69" s="34" t="s">
        <v>185</v>
      </c>
      <c r="F69" s="35" t="s">
        <v>142</v>
      </c>
      <c r="G69" s="36">
        <v>18</v>
      </c>
      <c r="H69" s="37">
        <v>0</v>
      </c>
      <c r="I69" s="37">
        <f>ROUND(G69*H69,P4)</f>
        <v>0</v>
      </c>
      <c r="J69" s="35" t="s">
        <v>75</v>
      </c>
      <c r="O69" s="38">
        <f>I69*0.21</f>
        <v>0</v>
      </c>
      <c r="P69">
        <v>3</v>
      </c>
    </row>
    <row r="70" spans="1:16" ht="30" x14ac:dyDescent="0.25">
      <c r="A70" s="32" t="s">
        <v>76</v>
      </c>
      <c r="B70" s="39"/>
      <c r="C70" s="40"/>
      <c r="D70" s="40"/>
      <c r="E70" s="34" t="s">
        <v>186</v>
      </c>
      <c r="F70" s="40"/>
      <c r="G70" s="40"/>
      <c r="H70" s="40"/>
      <c r="I70" s="40"/>
      <c r="J70" s="42"/>
    </row>
    <row r="71" spans="1:16" x14ac:dyDescent="0.25">
      <c r="A71" s="32" t="s">
        <v>120</v>
      </c>
      <c r="B71" s="39"/>
      <c r="C71" s="40"/>
      <c r="D71" s="40"/>
      <c r="E71" s="46" t="s">
        <v>169</v>
      </c>
      <c r="F71" s="40"/>
      <c r="G71" s="40"/>
      <c r="H71" s="40"/>
      <c r="I71" s="40"/>
      <c r="J71" s="42"/>
    </row>
    <row r="72" spans="1:16" ht="409.5" x14ac:dyDescent="0.25">
      <c r="A72" s="32" t="s">
        <v>77</v>
      </c>
      <c r="B72" s="39"/>
      <c r="C72" s="40"/>
      <c r="D72" s="40"/>
      <c r="E72" s="34" t="s">
        <v>187</v>
      </c>
      <c r="F72" s="40"/>
      <c r="G72" s="40"/>
      <c r="H72" s="40"/>
      <c r="I72" s="40"/>
      <c r="J72" s="42"/>
    </row>
    <row r="73" spans="1:16" x14ac:dyDescent="0.25">
      <c r="A73" s="32" t="s">
        <v>70</v>
      </c>
      <c r="B73" s="32">
        <v>17</v>
      </c>
      <c r="C73" s="33" t="s">
        <v>188</v>
      </c>
      <c r="D73" s="32" t="s">
        <v>72</v>
      </c>
      <c r="E73" s="34" t="s">
        <v>189</v>
      </c>
      <c r="F73" s="35" t="s">
        <v>142</v>
      </c>
      <c r="G73" s="36">
        <v>229</v>
      </c>
      <c r="H73" s="37">
        <v>0</v>
      </c>
      <c r="I73" s="37">
        <f>ROUND(G73*H73,P4)</f>
        <v>0</v>
      </c>
      <c r="J73" s="35" t="s">
        <v>75</v>
      </c>
      <c r="O73" s="38">
        <f>I73*0.21</f>
        <v>0</v>
      </c>
      <c r="P73">
        <v>3</v>
      </c>
    </row>
    <row r="74" spans="1:16" ht="30" x14ac:dyDescent="0.25">
      <c r="A74" s="32" t="s">
        <v>76</v>
      </c>
      <c r="B74" s="39"/>
      <c r="C74" s="40"/>
      <c r="D74" s="40"/>
      <c r="E74" s="34" t="s">
        <v>190</v>
      </c>
      <c r="F74" s="40"/>
      <c r="G74" s="40"/>
      <c r="H74" s="40"/>
      <c r="I74" s="40"/>
      <c r="J74" s="42"/>
    </row>
    <row r="75" spans="1:16" x14ac:dyDescent="0.25">
      <c r="A75" s="32" t="s">
        <v>120</v>
      </c>
      <c r="B75" s="39"/>
      <c r="C75" s="40"/>
      <c r="D75" s="40"/>
      <c r="E75" s="46" t="s">
        <v>191</v>
      </c>
      <c r="F75" s="40"/>
      <c r="G75" s="40"/>
      <c r="H75" s="40"/>
      <c r="I75" s="40"/>
      <c r="J75" s="42"/>
    </row>
    <row r="76" spans="1:16" ht="405" x14ac:dyDescent="0.25">
      <c r="A76" s="32" t="s">
        <v>77</v>
      </c>
      <c r="B76" s="39"/>
      <c r="C76" s="40"/>
      <c r="D76" s="40"/>
      <c r="E76" s="34" t="s">
        <v>192</v>
      </c>
      <c r="F76" s="40"/>
      <c r="G76" s="40"/>
      <c r="H76" s="40"/>
      <c r="I76" s="40"/>
      <c r="J76" s="42"/>
    </row>
    <row r="77" spans="1:16" x14ac:dyDescent="0.25">
      <c r="A77" s="32" t="s">
        <v>70</v>
      </c>
      <c r="B77" s="32">
        <v>18</v>
      </c>
      <c r="C77" s="33" t="s">
        <v>193</v>
      </c>
      <c r="D77" s="32" t="s">
        <v>72</v>
      </c>
      <c r="E77" s="34" t="s">
        <v>194</v>
      </c>
      <c r="F77" s="35" t="s">
        <v>132</v>
      </c>
      <c r="G77" s="36">
        <v>50</v>
      </c>
      <c r="H77" s="37">
        <v>0</v>
      </c>
      <c r="I77" s="37">
        <f>ROUND(G77*H77,P4)</f>
        <v>0</v>
      </c>
      <c r="J77" s="35" t="s">
        <v>75</v>
      </c>
      <c r="O77" s="38">
        <f>I77*0.21</f>
        <v>0</v>
      </c>
      <c r="P77">
        <v>3</v>
      </c>
    </row>
    <row r="78" spans="1:16" x14ac:dyDescent="0.25">
      <c r="A78" s="32" t="s">
        <v>76</v>
      </c>
      <c r="B78" s="39"/>
      <c r="C78" s="40"/>
      <c r="D78" s="40"/>
      <c r="E78" s="34" t="s">
        <v>195</v>
      </c>
      <c r="F78" s="40"/>
      <c r="G78" s="40"/>
      <c r="H78" s="40"/>
      <c r="I78" s="40"/>
      <c r="J78" s="42"/>
    </row>
    <row r="79" spans="1:16" x14ac:dyDescent="0.25">
      <c r="A79" s="32" t="s">
        <v>120</v>
      </c>
      <c r="B79" s="39"/>
      <c r="C79" s="40"/>
      <c r="D79" s="40"/>
      <c r="E79" s="46" t="s">
        <v>196</v>
      </c>
      <c r="F79" s="40"/>
      <c r="G79" s="40"/>
      <c r="H79" s="40"/>
      <c r="I79" s="40"/>
      <c r="J79" s="42"/>
    </row>
    <row r="80" spans="1:16" ht="75" x14ac:dyDescent="0.25">
      <c r="A80" s="32" t="s">
        <v>77</v>
      </c>
      <c r="B80" s="39"/>
      <c r="C80" s="40"/>
      <c r="D80" s="40"/>
      <c r="E80" s="34" t="s">
        <v>197</v>
      </c>
      <c r="F80" s="40"/>
      <c r="G80" s="40"/>
      <c r="H80" s="40"/>
      <c r="I80" s="40"/>
      <c r="J80" s="42"/>
    </row>
    <row r="81" spans="1:16" x14ac:dyDescent="0.25">
      <c r="A81" s="32" t="s">
        <v>70</v>
      </c>
      <c r="B81" s="32">
        <v>19</v>
      </c>
      <c r="C81" s="33" t="s">
        <v>198</v>
      </c>
      <c r="D81" s="32" t="s">
        <v>72</v>
      </c>
      <c r="E81" s="34" t="s">
        <v>199</v>
      </c>
      <c r="F81" s="35" t="s">
        <v>142</v>
      </c>
      <c r="G81" s="36">
        <v>4.32</v>
      </c>
      <c r="H81" s="37">
        <v>0</v>
      </c>
      <c r="I81" s="37">
        <f>ROUND(G81*H81,P4)</f>
        <v>0</v>
      </c>
      <c r="J81" s="35" t="s">
        <v>75</v>
      </c>
      <c r="O81" s="38">
        <f>I81*0.21</f>
        <v>0</v>
      </c>
      <c r="P81">
        <v>3</v>
      </c>
    </row>
    <row r="82" spans="1:16" x14ac:dyDescent="0.25">
      <c r="A82" s="32" t="s">
        <v>76</v>
      </c>
      <c r="B82" s="39"/>
      <c r="C82" s="40"/>
      <c r="D82" s="40"/>
      <c r="E82" s="34" t="s">
        <v>200</v>
      </c>
      <c r="F82" s="40"/>
      <c r="G82" s="40"/>
      <c r="H82" s="40"/>
      <c r="I82" s="40"/>
      <c r="J82" s="42"/>
    </row>
    <row r="83" spans="1:16" x14ac:dyDescent="0.25">
      <c r="A83" s="32" t="s">
        <v>120</v>
      </c>
      <c r="B83" s="39"/>
      <c r="C83" s="40"/>
      <c r="D83" s="40"/>
      <c r="E83" s="46" t="s">
        <v>201</v>
      </c>
      <c r="F83" s="40"/>
      <c r="G83" s="40"/>
      <c r="H83" s="40"/>
      <c r="I83" s="40"/>
      <c r="J83" s="42"/>
    </row>
    <row r="84" spans="1:16" ht="45" x14ac:dyDescent="0.25">
      <c r="A84" s="32" t="s">
        <v>77</v>
      </c>
      <c r="B84" s="39"/>
      <c r="C84" s="40"/>
      <c r="D84" s="40"/>
      <c r="E84" s="34" t="s">
        <v>202</v>
      </c>
      <c r="F84" s="40"/>
      <c r="G84" s="40"/>
      <c r="H84" s="40"/>
      <c r="I84" s="40"/>
      <c r="J84" s="42"/>
    </row>
    <row r="85" spans="1:16" x14ac:dyDescent="0.25">
      <c r="A85" s="32" t="s">
        <v>70</v>
      </c>
      <c r="B85" s="32">
        <v>20</v>
      </c>
      <c r="C85" s="33" t="s">
        <v>203</v>
      </c>
      <c r="D85" s="32" t="s">
        <v>72</v>
      </c>
      <c r="E85" s="34" t="s">
        <v>204</v>
      </c>
      <c r="F85" s="35" t="s">
        <v>132</v>
      </c>
      <c r="G85" s="36">
        <v>43.2</v>
      </c>
      <c r="H85" s="37">
        <v>0</v>
      </c>
      <c r="I85" s="37">
        <f>ROUND(G85*H85,P4)</f>
        <v>0</v>
      </c>
      <c r="J85" s="35" t="s">
        <v>75</v>
      </c>
      <c r="O85" s="38">
        <f>I85*0.21</f>
        <v>0</v>
      </c>
      <c r="P85">
        <v>3</v>
      </c>
    </row>
    <row r="86" spans="1:16" x14ac:dyDescent="0.25">
      <c r="A86" s="32" t="s">
        <v>76</v>
      </c>
      <c r="B86" s="39"/>
      <c r="C86" s="40"/>
      <c r="D86" s="40"/>
      <c r="E86" s="41" t="s">
        <v>72</v>
      </c>
      <c r="F86" s="40"/>
      <c r="G86" s="40"/>
      <c r="H86" s="40"/>
      <c r="I86" s="40"/>
      <c r="J86" s="42"/>
    </row>
    <row r="87" spans="1:16" x14ac:dyDescent="0.25">
      <c r="A87" s="32" t="s">
        <v>120</v>
      </c>
      <c r="B87" s="39"/>
      <c r="C87" s="40"/>
      <c r="D87" s="40"/>
      <c r="E87" s="46" t="s">
        <v>134</v>
      </c>
      <c r="F87" s="40"/>
      <c r="G87" s="40"/>
      <c r="H87" s="40"/>
      <c r="I87" s="40"/>
      <c r="J87" s="42"/>
    </row>
    <row r="88" spans="1:16" ht="75" x14ac:dyDescent="0.25">
      <c r="A88" s="32" t="s">
        <v>77</v>
      </c>
      <c r="B88" s="39"/>
      <c r="C88" s="40"/>
      <c r="D88" s="40"/>
      <c r="E88" s="34" t="s">
        <v>205</v>
      </c>
      <c r="F88" s="40"/>
      <c r="G88" s="40"/>
      <c r="H88" s="40"/>
      <c r="I88" s="40"/>
      <c r="J88" s="42"/>
    </row>
    <row r="89" spans="1:16" x14ac:dyDescent="0.25">
      <c r="A89" s="26" t="s">
        <v>67</v>
      </c>
      <c r="B89" s="27"/>
      <c r="C89" s="28" t="s">
        <v>123</v>
      </c>
      <c r="D89" s="29"/>
      <c r="E89" s="26" t="s">
        <v>206</v>
      </c>
      <c r="F89" s="29"/>
      <c r="G89" s="29"/>
      <c r="H89" s="29"/>
      <c r="I89" s="30">
        <f>SUMIFS(I90:I93,A90:A93,"P")</f>
        <v>0</v>
      </c>
      <c r="J89" s="31"/>
    </row>
    <row r="90" spans="1:16" x14ac:dyDescent="0.25">
      <c r="A90" s="32" t="s">
        <v>70</v>
      </c>
      <c r="B90" s="32">
        <v>21</v>
      </c>
      <c r="C90" s="33" t="s">
        <v>207</v>
      </c>
      <c r="D90" s="32" t="s">
        <v>72</v>
      </c>
      <c r="E90" s="34" t="s">
        <v>208</v>
      </c>
      <c r="F90" s="35" t="s">
        <v>132</v>
      </c>
      <c r="G90" s="36">
        <v>62</v>
      </c>
      <c r="H90" s="37">
        <v>0</v>
      </c>
      <c r="I90" s="37">
        <f>ROUND(G90*H90,P4)</f>
        <v>0</v>
      </c>
      <c r="J90" s="35" t="s">
        <v>75</v>
      </c>
      <c r="O90" s="38">
        <f>I90*0.21</f>
        <v>0</v>
      </c>
      <c r="P90">
        <v>3</v>
      </c>
    </row>
    <row r="91" spans="1:16" ht="30" x14ac:dyDescent="0.25">
      <c r="A91" s="32" t="s">
        <v>76</v>
      </c>
      <c r="B91" s="39"/>
      <c r="C91" s="40"/>
      <c r="D91" s="40"/>
      <c r="E91" s="34" t="s">
        <v>209</v>
      </c>
      <c r="F91" s="40"/>
      <c r="G91" s="40"/>
      <c r="H91" s="40"/>
      <c r="I91" s="40"/>
      <c r="J91" s="42"/>
    </row>
    <row r="92" spans="1:16" x14ac:dyDescent="0.25">
      <c r="A92" s="32" t="s">
        <v>120</v>
      </c>
      <c r="B92" s="39"/>
      <c r="C92" s="40"/>
      <c r="D92" s="40"/>
      <c r="E92" s="46" t="s">
        <v>210</v>
      </c>
      <c r="F92" s="40"/>
      <c r="G92" s="40"/>
      <c r="H92" s="40"/>
      <c r="I92" s="40"/>
      <c r="J92" s="42"/>
    </row>
    <row r="93" spans="1:16" ht="150" x14ac:dyDescent="0.25">
      <c r="A93" s="32" t="s">
        <v>77</v>
      </c>
      <c r="B93" s="39"/>
      <c r="C93" s="40"/>
      <c r="D93" s="40"/>
      <c r="E93" s="34" t="s">
        <v>211</v>
      </c>
      <c r="F93" s="40"/>
      <c r="G93" s="40"/>
      <c r="H93" s="40"/>
      <c r="I93" s="40"/>
      <c r="J93" s="42"/>
    </row>
    <row r="94" spans="1:16" x14ac:dyDescent="0.25">
      <c r="A94" s="26" t="s">
        <v>67</v>
      </c>
      <c r="B94" s="27"/>
      <c r="C94" s="28" t="s">
        <v>212</v>
      </c>
      <c r="D94" s="29"/>
      <c r="E94" s="26" t="s">
        <v>213</v>
      </c>
      <c r="F94" s="29"/>
      <c r="G94" s="29"/>
      <c r="H94" s="29"/>
      <c r="I94" s="30">
        <f>SUMIFS(I95:I142,A95:A142,"P")</f>
        <v>0</v>
      </c>
      <c r="J94" s="31"/>
    </row>
    <row r="95" spans="1:16" x14ac:dyDescent="0.25">
      <c r="A95" s="32" t="s">
        <v>70</v>
      </c>
      <c r="B95" s="32">
        <v>22</v>
      </c>
      <c r="C95" s="33" t="s">
        <v>214</v>
      </c>
      <c r="D95" s="32" t="s">
        <v>72</v>
      </c>
      <c r="E95" s="34" t="s">
        <v>215</v>
      </c>
      <c r="F95" s="35" t="s">
        <v>142</v>
      </c>
      <c r="G95" s="36">
        <v>10.08</v>
      </c>
      <c r="H95" s="37">
        <v>0</v>
      </c>
      <c r="I95" s="37">
        <f>ROUND(G95*H95,P4)</f>
        <v>0</v>
      </c>
      <c r="J95" s="35" t="s">
        <v>75</v>
      </c>
      <c r="O95" s="38">
        <f>I95*0.21</f>
        <v>0</v>
      </c>
      <c r="P95">
        <v>3</v>
      </c>
    </row>
    <row r="96" spans="1:16" x14ac:dyDescent="0.25">
      <c r="A96" s="32" t="s">
        <v>76</v>
      </c>
      <c r="B96" s="39"/>
      <c r="C96" s="40"/>
      <c r="D96" s="40"/>
      <c r="E96" s="34" t="s">
        <v>216</v>
      </c>
      <c r="F96" s="40"/>
      <c r="G96" s="40"/>
      <c r="H96" s="40"/>
      <c r="I96" s="40"/>
      <c r="J96" s="42"/>
    </row>
    <row r="97" spans="1:16" x14ac:dyDescent="0.25">
      <c r="A97" s="32" t="s">
        <v>120</v>
      </c>
      <c r="B97" s="39"/>
      <c r="C97" s="40"/>
      <c r="D97" s="40"/>
      <c r="E97" s="46" t="s">
        <v>217</v>
      </c>
      <c r="F97" s="40"/>
      <c r="G97" s="40"/>
      <c r="H97" s="40"/>
      <c r="I97" s="40"/>
      <c r="J97" s="42"/>
    </row>
    <row r="98" spans="1:16" ht="165" x14ac:dyDescent="0.25">
      <c r="A98" s="32" t="s">
        <v>77</v>
      </c>
      <c r="B98" s="39"/>
      <c r="C98" s="40"/>
      <c r="D98" s="40"/>
      <c r="E98" s="34" t="s">
        <v>218</v>
      </c>
      <c r="F98" s="40"/>
      <c r="G98" s="40"/>
      <c r="H98" s="40"/>
      <c r="I98" s="40"/>
      <c r="J98" s="42"/>
    </row>
    <row r="99" spans="1:16" x14ac:dyDescent="0.25">
      <c r="A99" s="32" t="s">
        <v>70</v>
      </c>
      <c r="B99" s="32">
        <v>23</v>
      </c>
      <c r="C99" s="33" t="s">
        <v>219</v>
      </c>
      <c r="D99" s="32" t="s">
        <v>72</v>
      </c>
      <c r="E99" s="34" t="s">
        <v>220</v>
      </c>
      <c r="F99" s="35" t="s">
        <v>142</v>
      </c>
      <c r="G99" s="36">
        <v>12.5</v>
      </c>
      <c r="H99" s="37">
        <v>0</v>
      </c>
      <c r="I99" s="37">
        <f>ROUND(G99*H99,P4)</f>
        <v>0</v>
      </c>
      <c r="J99" s="35" t="s">
        <v>75</v>
      </c>
      <c r="O99" s="38">
        <f>I99*0.21</f>
        <v>0</v>
      </c>
      <c r="P99">
        <v>3</v>
      </c>
    </row>
    <row r="100" spans="1:16" x14ac:dyDescent="0.25">
      <c r="A100" s="32" t="s">
        <v>76</v>
      </c>
      <c r="B100" s="39"/>
      <c r="C100" s="40"/>
      <c r="D100" s="40"/>
      <c r="E100" s="34" t="s">
        <v>221</v>
      </c>
      <c r="F100" s="40"/>
      <c r="G100" s="40"/>
      <c r="H100" s="40"/>
      <c r="I100" s="40"/>
      <c r="J100" s="42"/>
    </row>
    <row r="101" spans="1:16" x14ac:dyDescent="0.25">
      <c r="A101" s="32" t="s">
        <v>120</v>
      </c>
      <c r="B101" s="39"/>
      <c r="C101" s="40"/>
      <c r="D101" s="40"/>
      <c r="E101" s="46" t="s">
        <v>222</v>
      </c>
      <c r="F101" s="40"/>
      <c r="G101" s="40"/>
      <c r="H101" s="40"/>
      <c r="I101" s="40"/>
      <c r="J101" s="42"/>
    </row>
    <row r="102" spans="1:16" ht="90" x14ac:dyDescent="0.25">
      <c r="A102" s="32" t="s">
        <v>77</v>
      </c>
      <c r="B102" s="39"/>
      <c r="C102" s="40"/>
      <c r="D102" s="40"/>
      <c r="E102" s="34" t="s">
        <v>223</v>
      </c>
      <c r="F102" s="40"/>
      <c r="G102" s="40"/>
      <c r="H102" s="40"/>
      <c r="I102" s="40"/>
      <c r="J102" s="42"/>
    </row>
    <row r="103" spans="1:16" x14ac:dyDescent="0.25">
      <c r="A103" s="32" t="s">
        <v>70</v>
      </c>
      <c r="B103" s="32">
        <v>24</v>
      </c>
      <c r="C103" s="33" t="s">
        <v>224</v>
      </c>
      <c r="D103" s="32" t="s">
        <v>72</v>
      </c>
      <c r="E103" s="34" t="s">
        <v>225</v>
      </c>
      <c r="F103" s="35" t="s">
        <v>142</v>
      </c>
      <c r="G103" s="36">
        <v>8.1</v>
      </c>
      <c r="H103" s="37">
        <v>0</v>
      </c>
      <c r="I103" s="37">
        <f>ROUND(G103*H103,P4)</f>
        <v>0</v>
      </c>
      <c r="J103" s="35" t="s">
        <v>75</v>
      </c>
      <c r="O103" s="38">
        <f>I103*0.21</f>
        <v>0</v>
      </c>
      <c r="P103">
        <v>3</v>
      </c>
    </row>
    <row r="104" spans="1:16" ht="60" x14ac:dyDescent="0.25">
      <c r="A104" s="32" t="s">
        <v>76</v>
      </c>
      <c r="B104" s="39"/>
      <c r="C104" s="40"/>
      <c r="D104" s="40"/>
      <c r="E104" s="34" t="s">
        <v>226</v>
      </c>
      <c r="F104" s="40"/>
      <c r="G104" s="40"/>
      <c r="H104" s="40"/>
      <c r="I104" s="40"/>
      <c r="J104" s="42"/>
    </row>
    <row r="105" spans="1:16" x14ac:dyDescent="0.25">
      <c r="A105" s="32" t="s">
        <v>120</v>
      </c>
      <c r="B105" s="39"/>
      <c r="C105" s="40"/>
      <c r="D105" s="40"/>
      <c r="E105" s="46" t="s">
        <v>227</v>
      </c>
      <c r="F105" s="40"/>
      <c r="G105" s="40"/>
      <c r="H105" s="40"/>
      <c r="I105" s="40"/>
      <c r="J105" s="42"/>
    </row>
    <row r="106" spans="1:16" ht="150" x14ac:dyDescent="0.25">
      <c r="A106" s="32" t="s">
        <v>77</v>
      </c>
      <c r="B106" s="39"/>
      <c r="C106" s="40"/>
      <c r="D106" s="40"/>
      <c r="E106" s="34" t="s">
        <v>228</v>
      </c>
      <c r="F106" s="40"/>
      <c r="G106" s="40"/>
      <c r="H106" s="40"/>
      <c r="I106" s="40"/>
      <c r="J106" s="42"/>
    </row>
    <row r="107" spans="1:16" x14ac:dyDescent="0.25">
      <c r="A107" s="32" t="s">
        <v>70</v>
      </c>
      <c r="B107" s="32">
        <v>25</v>
      </c>
      <c r="C107" s="33" t="s">
        <v>229</v>
      </c>
      <c r="D107" s="32" t="s">
        <v>72</v>
      </c>
      <c r="E107" s="34" t="s">
        <v>230</v>
      </c>
      <c r="F107" s="35" t="s">
        <v>142</v>
      </c>
      <c r="G107" s="36">
        <v>629.85</v>
      </c>
      <c r="H107" s="37">
        <v>0</v>
      </c>
      <c r="I107" s="37">
        <f>ROUND(G107*H107,P4)</f>
        <v>0</v>
      </c>
      <c r="J107" s="35" t="s">
        <v>75</v>
      </c>
      <c r="O107" s="38">
        <f>I107*0.21</f>
        <v>0</v>
      </c>
      <c r="P107">
        <v>3</v>
      </c>
    </row>
    <row r="108" spans="1:16" ht="60" x14ac:dyDescent="0.25">
      <c r="A108" s="32" t="s">
        <v>76</v>
      </c>
      <c r="B108" s="39"/>
      <c r="C108" s="40"/>
      <c r="D108" s="40"/>
      <c r="E108" s="34" t="s">
        <v>231</v>
      </c>
      <c r="F108" s="40"/>
      <c r="G108" s="40"/>
      <c r="H108" s="40"/>
      <c r="I108" s="40"/>
      <c r="J108" s="42"/>
    </row>
    <row r="109" spans="1:16" x14ac:dyDescent="0.25">
      <c r="A109" s="32" t="s">
        <v>120</v>
      </c>
      <c r="B109" s="39"/>
      <c r="C109" s="40"/>
      <c r="D109" s="40"/>
      <c r="E109" s="46" t="s">
        <v>232</v>
      </c>
      <c r="F109" s="40"/>
      <c r="G109" s="40"/>
      <c r="H109" s="40"/>
      <c r="I109" s="40"/>
      <c r="J109" s="42"/>
    </row>
    <row r="110" spans="1:16" ht="120" x14ac:dyDescent="0.25">
      <c r="A110" s="32" t="s">
        <v>77</v>
      </c>
      <c r="B110" s="39"/>
      <c r="C110" s="40"/>
      <c r="D110" s="40"/>
      <c r="E110" s="34" t="s">
        <v>233</v>
      </c>
      <c r="F110" s="40"/>
      <c r="G110" s="40"/>
      <c r="H110" s="40"/>
      <c r="I110" s="40"/>
      <c r="J110" s="42"/>
    </row>
    <row r="111" spans="1:16" x14ac:dyDescent="0.25">
      <c r="A111" s="32" t="s">
        <v>70</v>
      </c>
      <c r="B111" s="32">
        <v>26</v>
      </c>
      <c r="C111" s="33" t="s">
        <v>234</v>
      </c>
      <c r="D111" s="32" t="s">
        <v>72</v>
      </c>
      <c r="E111" s="34" t="s">
        <v>235</v>
      </c>
      <c r="F111" s="35" t="s">
        <v>132</v>
      </c>
      <c r="G111" s="36">
        <v>25125.23</v>
      </c>
      <c r="H111" s="37">
        <v>0</v>
      </c>
      <c r="I111" s="37">
        <f>ROUND(G111*H111,P4)</f>
        <v>0</v>
      </c>
      <c r="J111" s="35" t="s">
        <v>75</v>
      </c>
      <c r="O111" s="38">
        <f>I111*0.21</f>
        <v>0</v>
      </c>
      <c r="P111">
        <v>3</v>
      </c>
    </row>
    <row r="112" spans="1:16" x14ac:dyDescent="0.25">
      <c r="A112" s="32" t="s">
        <v>76</v>
      </c>
      <c r="B112" s="39"/>
      <c r="C112" s="40"/>
      <c r="D112" s="40"/>
      <c r="E112" s="34" t="s">
        <v>236</v>
      </c>
      <c r="F112" s="40"/>
      <c r="G112" s="40"/>
      <c r="H112" s="40"/>
      <c r="I112" s="40"/>
      <c r="J112" s="42"/>
    </row>
    <row r="113" spans="1:16" ht="75" x14ac:dyDescent="0.25">
      <c r="A113" s="32" t="s">
        <v>120</v>
      </c>
      <c r="B113" s="39"/>
      <c r="C113" s="40"/>
      <c r="D113" s="40"/>
      <c r="E113" s="46" t="s">
        <v>237</v>
      </c>
      <c r="F113" s="40"/>
      <c r="G113" s="40"/>
      <c r="H113" s="40"/>
      <c r="I113" s="40"/>
      <c r="J113" s="42"/>
    </row>
    <row r="114" spans="1:16" ht="120" x14ac:dyDescent="0.25">
      <c r="A114" s="32" t="s">
        <v>77</v>
      </c>
      <c r="B114" s="39"/>
      <c r="C114" s="40"/>
      <c r="D114" s="40"/>
      <c r="E114" s="34" t="s">
        <v>238</v>
      </c>
      <c r="F114" s="40"/>
      <c r="G114" s="40"/>
      <c r="H114" s="40"/>
      <c r="I114" s="40"/>
      <c r="J114" s="42"/>
    </row>
    <row r="115" spans="1:16" x14ac:dyDescent="0.25">
      <c r="A115" s="32" t="s">
        <v>70</v>
      </c>
      <c r="B115" s="32">
        <v>27</v>
      </c>
      <c r="C115" s="33" t="s">
        <v>239</v>
      </c>
      <c r="D115" s="32" t="s">
        <v>91</v>
      </c>
      <c r="E115" s="34" t="s">
        <v>240</v>
      </c>
      <c r="F115" s="35" t="s">
        <v>132</v>
      </c>
      <c r="G115" s="36">
        <v>24742.880000000001</v>
      </c>
      <c r="H115" s="37">
        <v>0</v>
      </c>
      <c r="I115" s="37">
        <f>ROUND(G115*H115,P4)</f>
        <v>0</v>
      </c>
      <c r="J115" s="35" t="s">
        <v>75</v>
      </c>
      <c r="O115" s="38">
        <f>I115*0.21</f>
        <v>0</v>
      </c>
      <c r="P115">
        <v>3</v>
      </c>
    </row>
    <row r="116" spans="1:16" x14ac:dyDescent="0.25">
      <c r="A116" s="32" t="s">
        <v>76</v>
      </c>
      <c r="B116" s="39"/>
      <c r="C116" s="40"/>
      <c r="D116" s="40"/>
      <c r="E116" s="34" t="s">
        <v>241</v>
      </c>
      <c r="F116" s="40"/>
      <c r="G116" s="40"/>
      <c r="H116" s="40"/>
      <c r="I116" s="40"/>
      <c r="J116" s="42"/>
    </row>
    <row r="117" spans="1:16" ht="90" x14ac:dyDescent="0.25">
      <c r="A117" s="32" t="s">
        <v>120</v>
      </c>
      <c r="B117" s="39"/>
      <c r="C117" s="40"/>
      <c r="D117" s="40"/>
      <c r="E117" s="46" t="s">
        <v>242</v>
      </c>
      <c r="F117" s="40"/>
      <c r="G117" s="40"/>
      <c r="H117" s="40"/>
      <c r="I117" s="40"/>
      <c r="J117" s="42"/>
    </row>
    <row r="118" spans="1:16" ht="120" x14ac:dyDescent="0.25">
      <c r="A118" s="32" t="s">
        <v>77</v>
      </c>
      <c r="B118" s="39"/>
      <c r="C118" s="40"/>
      <c r="D118" s="40"/>
      <c r="E118" s="34" t="s">
        <v>238</v>
      </c>
      <c r="F118" s="40"/>
      <c r="G118" s="40"/>
      <c r="H118" s="40"/>
      <c r="I118" s="40"/>
      <c r="J118" s="42"/>
    </row>
    <row r="119" spans="1:16" x14ac:dyDescent="0.25">
      <c r="A119" s="32" t="s">
        <v>70</v>
      </c>
      <c r="B119" s="32">
        <v>28</v>
      </c>
      <c r="C119" s="33" t="s">
        <v>239</v>
      </c>
      <c r="D119" s="32" t="s">
        <v>95</v>
      </c>
      <c r="E119" s="34" t="s">
        <v>240</v>
      </c>
      <c r="F119" s="35" t="s">
        <v>132</v>
      </c>
      <c r="G119" s="36">
        <v>951</v>
      </c>
      <c r="H119" s="37">
        <v>0</v>
      </c>
      <c r="I119" s="37">
        <f>ROUND(G119*H119,P4)</f>
        <v>0</v>
      </c>
      <c r="J119" s="35" t="s">
        <v>75</v>
      </c>
      <c r="O119" s="38">
        <f>I119*0.21</f>
        <v>0</v>
      </c>
      <c r="P119">
        <v>3</v>
      </c>
    </row>
    <row r="120" spans="1:16" x14ac:dyDescent="0.25">
      <c r="A120" s="32" t="s">
        <v>76</v>
      </c>
      <c r="B120" s="39"/>
      <c r="C120" s="40"/>
      <c r="D120" s="40"/>
      <c r="E120" s="34" t="s">
        <v>243</v>
      </c>
      <c r="F120" s="40"/>
      <c r="G120" s="40"/>
      <c r="H120" s="40"/>
      <c r="I120" s="40"/>
      <c r="J120" s="42"/>
    </row>
    <row r="121" spans="1:16" x14ac:dyDescent="0.25">
      <c r="A121" s="32" t="s">
        <v>120</v>
      </c>
      <c r="B121" s="39"/>
      <c r="C121" s="40"/>
      <c r="D121" s="40"/>
      <c r="E121" s="46" t="s">
        <v>244</v>
      </c>
      <c r="F121" s="40"/>
      <c r="G121" s="40"/>
      <c r="H121" s="40"/>
      <c r="I121" s="40"/>
      <c r="J121" s="42"/>
    </row>
    <row r="122" spans="1:16" ht="120" x14ac:dyDescent="0.25">
      <c r="A122" s="32" t="s">
        <v>77</v>
      </c>
      <c r="B122" s="39"/>
      <c r="C122" s="40"/>
      <c r="D122" s="40"/>
      <c r="E122" s="34" t="s">
        <v>238</v>
      </c>
      <c r="F122" s="40"/>
      <c r="G122" s="40"/>
      <c r="H122" s="40"/>
      <c r="I122" s="40"/>
      <c r="J122" s="42"/>
    </row>
    <row r="123" spans="1:16" x14ac:dyDescent="0.25">
      <c r="A123" s="32" t="s">
        <v>70</v>
      </c>
      <c r="B123" s="32">
        <v>29</v>
      </c>
      <c r="C123" s="33" t="s">
        <v>245</v>
      </c>
      <c r="D123" s="32" t="s">
        <v>72</v>
      </c>
      <c r="E123" s="34" t="s">
        <v>246</v>
      </c>
      <c r="F123" s="35" t="s">
        <v>132</v>
      </c>
      <c r="G123" s="36">
        <v>951</v>
      </c>
      <c r="H123" s="37">
        <v>0</v>
      </c>
      <c r="I123" s="37">
        <f>ROUND(G123*H123,P4)</f>
        <v>0</v>
      </c>
      <c r="J123" s="35" t="s">
        <v>75</v>
      </c>
      <c r="O123" s="38">
        <f>I123*0.21</f>
        <v>0</v>
      </c>
      <c r="P123">
        <v>3</v>
      </c>
    </row>
    <row r="124" spans="1:16" ht="90" x14ac:dyDescent="0.25">
      <c r="A124" s="32" t="s">
        <v>76</v>
      </c>
      <c r="B124" s="39"/>
      <c r="C124" s="40"/>
      <c r="D124" s="40"/>
      <c r="E124" s="34" t="s">
        <v>247</v>
      </c>
      <c r="F124" s="40"/>
      <c r="G124" s="40"/>
      <c r="H124" s="40"/>
      <c r="I124" s="40"/>
      <c r="J124" s="42"/>
    </row>
    <row r="125" spans="1:16" x14ac:dyDescent="0.25">
      <c r="A125" s="32" t="s">
        <v>120</v>
      </c>
      <c r="B125" s="39"/>
      <c r="C125" s="40"/>
      <c r="D125" s="40"/>
      <c r="E125" s="46" t="s">
        <v>244</v>
      </c>
      <c r="F125" s="40"/>
      <c r="G125" s="40"/>
      <c r="H125" s="40"/>
      <c r="I125" s="40"/>
      <c r="J125" s="42"/>
    </row>
    <row r="126" spans="1:16" ht="105" x14ac:dyDescent="0.25">
      <c r="A126" s="32" t="s">
        <v>77</v>
      </c>
      <c r="B126" s="39"/>
      <c r="C126" s="40"/>
      <c r="D126" s="40"/>
      <c r="E126" s="34" t="s">
        <v>248</v>
      </c>
      <c r="F126" s="40"/>
      <c r="G126" s="40"/>
      <c r="H126" s="40"/>
      <c r="I126" s="40"/>
      <c r="J126" s="42"/>
    </row>
    <row r="127" spans="1:16" x14ac:dyDescent="0.25">
      <c r="A127" s="32" t="s">
        <v>70</v>
      </c>
      <c r="B127" s="32">
        <v>30</v>
      </c>
      <c r="C127" s="33" t="s">
        <v>249</v>
      </c>
      <c r="D127" s="32" t="s">
        <v>72</v>
      </c>
      <c r="E127" s="34" t="s">
        <v>250</v>
      </c>
      <c r="F127" s="35" t="s">
        <v>142</v>
      </c>
      <c r="G127" s="36">
        <v>1220.7850000000001</v>
      </c>
      <c r="H127" s="37">
        <v>0</v>
      </c>
      <c r="I127" s="37">
        <f>ROUND(G127*H127,P4)</f>
        <v>0</v>
      </c>
      <c r="J127" s="35" t="s">
        <v>75</v>
      </c>
      <c r="O127" s="38">
        <f>I127*0.21</f>
        <v>0</v>
      </c>
      <c r="P127">
        <v>3</v>
      </c>
    </row>
    <row r="128" spans="1:16" x14ac:dyDescent="0.25">
      <c r="A128" s="32" t="s">
        <v>76</v>
      </c>
      <c r="B128" s="39"/>
      <c r="C128" s="40"/>
      <c r="D128" s="40"/>
      <c r="E128" s="34" t="s">
        <v>251</v>
      </c>
      <c r="F128" s="40"/>
      <c r="G128" s="40"/>
      <c r="H128" s="40"/>
      <c r="I128" s="40"/>
      <c r="J128" s="42"/>
    </row>
    <row r="129" spans="1:16" ht="90" x14ac:dyDescent="0.25">
      <c r="A129" s="32" t="s">
        <v>120</v>
      </c>
      <c r="B129" s="39"/>
      <c r="C129" s="40"/>
      <c r="D129" s="40"/>
      <c r="E129" s="46" t="s">
        <v>252</v>
      </c>
      <c r="F129" s="40"/>
      <c r="G129" s="40"/>
      <c r="H129" s="40"/>
      <c r="I129" s="40"/>
      <c r="J129" s="42"/>
    </row>
    <row r="130" spans="1:16" ht="195" x14ac:dyDescent="0.25">
      <c r="A130" s="32" t="s">
        <v>77</v>
      </c>
      <c r="B130" s="39"/>
      <c r="C130" s="40"/>
      <c r="D130" s="40"/>
      <c r="E130" s="34" t="s">
        <v>253</v>
      </c>
      <c r="F130" s="40"/>
      <c r="G130" s="40"/>
      <c r="H130" s="40"/>
      <c r="I130" s="40"/>
      <c r="J130" s="42"/>
    </row>
    <row r="131" spans="1:16" x14ac:dyDescent="0.25">
      <c r="A131" s="32" t="s">
        <v>70</v>
      </c>
      <c r="B131" s="32">
        <v>31</v>
      </c>
      <c r="C131" s="33" t="s">
        <v>254</v>
      </c>
      <c r="D131" s="32" t="s">
        <v>72</v>
      </c>
      <c r="E131" s="34" t="s">
        <v>255</v>
      </c>
      <c r="F131" s="35" t="s">
        <v>142</v>
      </c>
      <c r="G131" s="36">
        <v>1484.5730000000001</v>
      </c>
      <c r="H131" s="37">
        <v>0</v>
      </c>
      <c r="I131" s="37">
        <f>ROUND(G131*H131,P4)</f>
        <v>0</v>
      </c>
      <c r="J131" s="35" t="s">
        <v>75</v>
      </c>
      <c r="O131" s="38">
        <f>I131*0.21</f>
        <v>0</v>
      </c>
      <c r="P131">
        <v>3</v>
      </c>
    </row>
    <row r="132" spans="1:16" x14ac:dyDescent="0.25">
      <c r="A132" s="32" t="s">
        <v>76</v>
      </c>
      <c r="B132" s="39"/>
      <c r="C132" s="40"/>
      <c r="D132" s="40"/>
      <c r="E132" s="34" t="s">
        <v>256</v>
      </c>
      <c r="F132" s="40"/>
      <c r="G132" s="40"/>
      <c r="H132" s="40"/>
      <c r="I132" s="40"/>
      <c r="J132" s="42"/>
    </row>
    <row r="133" spans="1:16" ht="90" x14ac:dyDescent="0.25">
      <c r="A133" s="32" t="s">
        <v>120</v>
      </c>
      <c r="B133" s="39"/>
      <c r="C133" s="40"/>
      <c r="D133" s="40"/>
      <c r="E133" s="46" t="s">
        <v>257</v>
      </c>
      <c r="F133" s="40"/>
      <c r="G133" s="40"/>
      <c r="H133" s="40"/>
      <c r="I133" s="40"/>
      <c r="J133" s="42"/>
    </row>
    <row r="134" spans="1:16" ht="195" x14ac:dyDescent="0.25">
      <c r="A134" s="32" t="s">
        <v>77</v>
      </c>
      <c r="B134" s="39"/>
      <c r="C134" s="40"/>
      <c r="D134" s="40"/>
      <c r="E134" s="34" t="s">
        <v>253</v>
      </c>
      <c r="F134" s="40"/>
      <c r="G134" s="40"/>
      <c r="H134" s="40"/>
      <c r="I134" s="40"/>
      <c r="J134" s="42"/>
    </row>
    <row r="135" spans="1:16" x14ac:dyDescent="0.25">
      <c r="A135" s="32" t="s">
        <v>70</v>
      </c>
      <c r="B135" s="32">
        <v>32</v>
      </c>
      <c r="C135" s="33" t="s">
        <v>258</v>
      </c>
      <c r="D135" s="32" t="s">
        <v>72</v>
      </c>
      <c r="E135" s="34" t="s">
        <v>259</v>
      </c>
      <c r="F135" s="35" t="s">
        <v>142</v>
      </c>
      <c r="G135" s="36">
        <v>3.21</v>
      </c>
      <c r="H135" s="37">
        <v>0</v>
      </c>
      <c r="I135" s="37">
        <f>ROUND(G135*H135,P4)</f>
        <v>0</v>
      </c>
      <c r="J135" s="35" t="s">
        <v>75</v>
      </c>
      <c r="O135" s="38">
        <f>I135*0.21</f>
        <v>0</v>
      </c>
      <c r="P135">
        <v>3</v>
      </c>
    </row>
    <row r="136" spans="1:16" ht="30" x14ac:dyDescent="0.25">
      <c r="A136" s="32" t="s">
        <v>76</v>
      </c>
      <c r="B136" s="39"/>
      <c r="C136" s="40"/>
      <c r="D136" s="40"/>
      <c r="E136" s="34" t="s">
        <v>260</v>
      </c>
      <c r="F136" s="40"/>
      <c r="G136" s="40"/>
      <c r="H136" s="40"/>
      <c r="I136" s="40"/>
      <c r="J136" s="42"/>
    </row>
    <row r="137" spans="1:16" x14ac:dyDescent="0.25">
      <c r="A137" s="32" t="s">
        <v>120</v>
      </c>
      <c r="B137" s="39"/>
      <c r="C137" s="40"/>
      <c r="D137" s="40"/>
      <c r="E137" s="46" t="s">
        <v>261</v>
      </c>
      <c r="F137" s="40"/>
      <c r="G137" s="40"/>
      <c r="H137" s="40"/>
      <c r="I137" s="40"/>
      <c r="J137" s="42"/>
    </row>
    <row r="138" spans="1:16" ht="195" x14ac:dyDescent="0.25">
      <c r="A138" s="32" t="s">
        <v>77</v>
      </c>
      <c r="B138" s="39"/>
      <c r="C138" s="40"/>
      <c r="D138" s="40"/>
      <c r="E138" s="34" t="s">
        <v>253</v>
      </c>
      <c r="F138" s="40"/>
      <c r="G138" s="40"/>
      <c r="H138" s="40"/>
      <c r="I138" s="40"/>
      <c r="J138" s="42"/>
    </row>
    <row r="139" spans="1:16" x14ac:dyDescent="0.25">
      <c r="A139" s="32" t="s">
        <v>70</v>
      </c>
      <c r="B139" s="32">
        <v>33</v>
      </c>
      <c r="C139" s="33" t="s">
        <v>262</v>
      </c>
      <c r="D139" s="32" t="s">
        <v>72</v>
      </c>
      <c r="E139" s="34" t="s">
        <v>263</v>
      </c>
      <c r="F139" s="35" t="s">
        <v>155</v>
      </c>
      <c r="G139" s="36">
        <v>1265.8</v>
      </c>
      <c r="H139" s="37">
        <v>0</v>
      </c>
      <c r="I139" s="37">
        <f>ROUND(G139*H139,P4)</f>
        <v>0</v>
      </c>
      <c r="J139" s="35" t="s">
        <v>75</v>
      </c>
      <c r="O139" s="38">
        <f>I139*0.21</f>
        <v>0</v>
      </c>
      <c r="P139">
        <v>3</v>
      </c>
    </row>
    <row r="140" spans="1:16" ht="30" x14ac:dyDescent="0.25">
      <c r="A140" s="32" t="s">
        <v>76</v>
      </c>
      <c r="B140" s="39"/>
      <c r="C140" s="40"/>
      <c r="D140" s="40"/>
      <c r="E140" s="34" t="s">
        <v>264</v>
      </c>
      <c r="F140" s="40"/>
      <c r="G140" s="40"/>
      <c r="H140" s="40"/>
      <c r="I140" s="40"/>
      <c r="J140" s="42"/>
    </row>
    <row r="141" spans="1:16" ht="45" x14ac:dyDescent="0.25">
      <c r="A141" s="32" t="s">
        <v>120</v>
      </c>
      <c r="B141" s="39"/>
      <c r="C141" s="40"/>
      <c r="D141" s="40"/>
      <c r="E141" s="46" t="s">
        <v>265</v>
      </c>
      <c r="F141" s="40"/>
      <c r="G141" s="40"/>
      <c r="H141" s="40"/>
      <c r="I141" s="40"/>
      <c r="J141" s="42"/>
    </row>
    <row r="142" spans="1:16" ht="75" x14ac:dyDescent="0.25">
      <c r="A142" s="32" t="s">
        <v>77</v>
      </c>
      <c r="B142" s="39"/>
      <c r="C142" s="40"/>
      <c r="D142" s="40"/>
      <c r="E142" s="34" t="s">
        <v>266</v>
      </c>
      <c r="F142" s="40"/>
      <c r="G142" s="40"/>
      <c r="H142" s="40"/>
      <c r="I142" s="40"/>
      <c r="J142" s="42"/>
    </row>
    <row r="143" spans="1:16" x14ac:dyDescent="0.25">
      <c r="A143" s="26" t="s">
        <v>67</v>
      </c>
      <c r="B143" s="27"/>
      <c r="C143" s="28" t="s">
        <v>267</v>
      </c>
      <c r="D143" s="29"/>
      <c r="E143" s="26" t="s">
        <v>268</v>
      </c>
      <c r="F143" s="29"/>
      <c r="G143" s="29"/>
      <c r="H143" s="29"/>
      <c r="I143" s="30">
        <f>SUMIFS(I144:I193,A144:A193,"P")</f>
        <v>0</v>
      </c>
      <c r="J143" s="31"/>
    </row>
    <row r="144" spans="1:16" ht="30" x14ac:dyDescent="0.25">
      <c r="A144" s="32" t="s">
        <v>70</v>
      </c>
      <c r="B144" s="32">
        <v>34</v>
      </c>
      <c r="C144" s="33" t="s">
        <v>269</v>
      </c>
      <c r="D144" s="32" t="s">
        <v>72</v>
      </c>
      <c r="E144" s="34" t="s">
        <v>270</v>
      </c>
      <c r="F144" s="35" t="s">
        <v>155</v>
      </c>
      <c r="G144" s="36">
        <v>400</v>
      </c>
      <c r="H144" s="37">
        <v>0</v>
      </c>
      <c r="I144" s="37">
        <f>ROUND(G144*H144,P4)</f>
        <v>0</v>
      </c>
      <c r="J144" s="35" t="s">
        <v>75</v>
      </c>
      <c r="O144" s="38">
        <f>I144*0.21</f>
        <v>0</v>
      </c>
      <c r="P144">
        <v>3</v>
      </c>
    </row>
    <row r="145" spans="1:16" ht="45" x14ac:dyDescent="0.25">
      <c r="A145" s="32" t="s">
        <v>76</v>
      </c>
      <c r="B145" s="39"/>
      <c r="C145" s="40"/>
      <c r="D145" s="40"/>
      <c r="E145" s="34" t="s">
        <v>271</v>
      </c>
      <c r="F145" s="40"/>
      <c r="G145" s="40"/>
      <c r="H145" s="40"/>
      <c r="I145" s="40"/>
      <c r="J145" s="42"/>
    </row>
    <row r="146" spans="1:16" x14ac:dyDescent="0.25">
      <c r="A146" s="32" t="s">
        <v>120</v>
      </c>
      <c r="B146" s="39"/>
      <c r="C146" s="40"/>
      <c r="D146" s="40"/>
      <c r="E146" s="46" t="s">
        <v>272</v>
      </c>
      <c r="F146" s="40"/>
      <c r="G146" s="40"/>
      <c r="H146" s="40"/>
      <c r="I146" s="40"/>
      <c r="J146" s="42"/>
    </row>
    <row r="147" spans="1:16" ht="165" x14ac:dyDescent="0.25">
      <c r="A147" s="32" t="s">
        <v>77</v>
      </c>
      <c r="B147" s="39"/>
      <c r="C147" s="40"/>
      <c r="D147" s="40"/>
      <c r="E147" s="34" t="s">
        <v>273</v>
      </c>
      <c r="F147" s="40"/>
      <c r="G147" s="40"/>
      <c r="H147" s="40"/>
      <c r="I147" s="40"/>
      <c r="J147" s="42"/>
    </row>
    <row r="148" spans="1:16" ht="30" x14ac:dyDescent="0.25">
      <c r="A148" s="32" t="s">
        <v>70</v>
      </c>
      <c r="B148" s="32">
        <v>35</v>
      </c>
      <c r="C148" s="33" t="s">
        <v>274</v>
      </c>
      <c r="D148" s="32" t="s">
        <v>72</v>
      </c>
      <c r="E148" s="34" t="s">
        <v>275</v>
      </c>
      <c r="F148" s="35" t="s">
        <v>155</v>
      </c>
      <c r="G148" s="36">
        <v>188</v>
      </c>
      <c r="H148" s="37">
        <v>0</v>
      </c>
      <c r="I148" s="37">
        <f>ROUND(G148*H148,P4)</f>
        <v>0</v>
      </c>
      <c r="J148" s="35" t="s">
        <v>75</v>
      </c>
      <c r="O148" s="38">
        <f>I148*0.21</f>
        <v>0</v>
      </c>
      <c r="P148">
        <v>3</v>
      </c>
    </row>
    <row r="149" spans="1:16" x14ac:dyDescent="0.25">
      <c r="A149" s="32" t="s">
        <v>76</v>
      </c>
      <c r="B149" s="39"/>
      <c r="C149" s="40"/>
      <c r="D149" s="40"/>
      <c r="E149" s="34" t="s">
        <v>276</v>
      </c>
      <c r="F149" s="40"/>
      <c r="G149" s="40"/>
      <c r="H149" s="40"/>
      <c r="I149" s="40"/>
      <c r="J149" s="42"/>
    </row>
    <row r="150" spans="1:16" x14ac:dyDescent="0.25">
      <c r="A150" s="32" t="s">
        <v>120</v>
      </c>
      <c r="B150" s="39"/>
      <c r="C150" s="40"/>
      <c r="D150" s="40"/>
      <c r="E150" s="46" t="s">
        <v>277</v>
      </c>
      <c r="F150" s="40"/>
      <c r="G150" s="40"/>
      <c r="H150" s="40"/>
      <c r="I150" s="40"/>
      <c r="J150" s="42"/>
    </row>
    <row r="151" spans="1:16" ht="120" x14ac:dyDescent="0.25">
      <c r="A151" s="32" t="s">
        <v>77</v>
      </c>
      <c r="B151" s="39"/>
      <c r="C151" s="40"/>
      <c r="D151" s="40"/>
      <c r="E151" s="34" t="s">
        <v>278</v>
      </c>
      <c r="F151" s="40"/>
      <c r="G151" s="40"/>
      <c r="H151" s="40"/>
      <c r="I151" s="40"/>
      <c r="J151" s="42"/>
    </row>
    <row r="152" spans="1:16" x14ac:dyDescent="0.25">
      <c r="A152" s="32" t="s">
        <v>70</v>
      </c>
      <c r="B152" s="32">
        <v>36</v>
      </c>
      <c r="C152" s="33" t="s">
        <v>279</v>
      </c>
      <c r="D152" s="32" t="s">
        <v>91</v>
      </c>
      <c r="E152" s="34" t="s">
        <v>280</v>
      </c>
      <c r="F152" s="35" t="s">
        <v>108</v>
      </c>
      <c r="G152" s="36">
        <v>40</v>
      </c>
      <c r="H152" s="37">
        <v>0</v>
      </c>
      <c r="I152" s="37">
        <f>ROUND(G152*H152,P4)</f>
        <v>0</v>
      </c>
      <c r="J152" s="35" t="s">
        <v>75</v>
      </c>
      <c r="O152" s="38">
        <f>I152*0.21</f>
        <v>0</v>
      </c>
      <c r="P152">
        <v>3</v>
      </c>
    </row>
    <row r="153" spans="1:16" x14ac:dyDescent="0.25">
      <c r="A153" s="32" t="s">
        <v>76</v>
      </c>
      <c r="B153" s="39"/>
      <c r="C153" s="40"/>
      <c r="D153" s="40"/>
      <c r="E153" s="34" t="s">
        <v>281</v>
      </c>
      <c r="F153" s="40"/>
      <c r="G153" s="40"/>
      <c r="H153" s="40"/>
      <c r="I153" s="40"/>
      <c r="J153" s="42"/>
    </row>
    <row r="154" spans="1:16" ht="90" x14ac:dyDescent="0.25">
      <c r="A154" s="32" t="s">
        <v>77</v>
      </c>
      <c r="B154" s="39"/>
      <c r="C154" s="40"/>
      <c r="D154" s="40"/>
      <c r="E154" s="34" t="s">
        <v>282</v>
      </c>
      <c r="F154" s="40"/>
      <c r="G154" s="40"/>
      <c r="H154" s="40"/>
      <c r="I154" s="40"/>
      <c r="J154" s="42"/>
    </row>
    <row r="155" spans="1:16" x14ac:dyDescent="0.25">
      <c r="A155" s="32" t="s">
        <v>70</v>
      </c>
      <c r="B155" s="32">
        <v>37</v>
      </c>
      <c r="C155" s="33" t="s">
        <v>279</v>
      </c>
      <c r="D155" s="32" t="s">
        <v>95</v>
      </c>
      <c r="E155" s="34" t="s">
        <v>280</v>
      </c>
      <c r="F155" s="35" t="s">
        <v>108</v>
      </c>
      <c r="G155" s="36">
        <v>16</v>
      </c>
      <c r="H155" s="37">
        <v>0</v>
      </c>
      <c r="I155" s="37">
        <f>ROUND(G155*H155,P4)</f>
        <v>0</v>
      </c>
      <c r="J155" s="35" t="s">
        <v>75</v>
      </c>
      <c r="O155" s="38">
        <f>I155*0.21</f>
        <v>0</v>
      </c>
      <c r="P155">
        <v>3</v>
      </c>
    </row>
    <row r="156" spans="1:16" ht="30" x14ac:dyDescent="0.25">
      <c r="A156" s="32" t="s">
        <v>76</v>
      </c>
      <c r="B156" s="39"/>
      <c r="C156" s="40"/>
      <c r="D156" s="40"/>
      <c r="E156" s="34" t="s">
        <v>283</v>
      </c>
      <c r="F156" s="40"/>
      <c r="G156" s="40"/>
      <c r="H156" s="40"/>
      <c r="I156" s="40"/>
      <c r="J156" s="42"/>
    </row>
    <row r="157" spans="1:16" ht="90" x14ac:dyDescent="0.25">
      <c r="A157" s="32" t="s">
        <v>77</v>
      </c>
      <c r="B157" s="39"/>
      <c r="C157" s="40"/>
      <c r="D157" s="40"/>
      <c r="E157" s="34" t="s">
        <v>282</v>
      </c>
      <c r="F157" s="40"/>
      <c r="G157" s="40"/>
      <c r="H157" s="40"/>
      <c r="I157" s="40"/>
      <c r="J157" s="42"/>
    </row>
    <row r="158" spans="1:16" x14ac:dyDescent="0.25">
      <c r="A158" s="32" t="s">
        <v>70</v>
      </c>
      <c r="B158" s="32">
        <v>38</v>
      </c>
      <c r="C158" s="33" t="s">
        <v>284</v>
      </c>
      <c r="D158" s="32" t="s">
        <v>72</v>
      </c>
      <c r="E158" s="34" t="s">
        <v>285</v>
      </c>
      <c r="F158" s="35" t="s">
        <v>108</v>
      </c>
      <c r="G158" s="36">
        <v>28</v>
      </c>
      <c r="H158" s="37">
        <v>0</v>
      </c>
      <c r="I158" s="37">
        <f>ROUND(G158*H158,P4)</f>
        <v>0</v>
      </c>
      <c r="J158" s="35" t="s">
        <v>75</v>
      </c>
      <c r="O158" s="38">
        <f>I158*0.21</f>
        <v>0</v>
      </c>
      <c r="P158">
        <v>3</v>
      </c>
    </row>
    <row r="159" spans="1:16" x14ac:dyDescent="0.25">
      <c r="A159" s="32" t="s">
        <v>76</v>
      </c>
      <c r="B159" s="39"/>
      <c r="C159" s="40"/>
      <c r="D159" s="40"/>
      <c r="E159" s="41" t="s">
        <v>72</v>
      </c>
      <c r="F159" s="40"/>
      <c r="G159" s="40"/>
      <c r="H159" s="40"/>
      <c r="I159" s="40"/>
      <c r="J159" s="42"/>
    </row>
    <row r="160" spans="1:16" ht="75" x14ac:dyDescent="0.25">
      <c r="A160" s="32" t="s">
        <v>77</v>
      </c>
      <c r="B160" s="39"/>
      <c r="C160" s="40"/>
      <c r="D160" s="40"/>
      <c r="E160" s="34" t="s">
        <v>286</v>
      </c>
      <c r="F160" s="40"/>
      <c r="G160" s="40"/>
      <c r="H160" s="40"/>
      <c r="I160" s="40"/>
      <c r="J160" s="42"/>
    </row>
    <row r="161" spans="1:16" ht="30" x14ac:dyDescent="0.25">
      <c r="A161" s="32" t="s">
        <v>70</v>
      </c>
      <c r="B161" s="32">
        <v>39</v>
      </c>
      <c r="C161" s="33" t="s">
        <v>287</v>
      </c>
      <c r="D161" s="32" t="s">
        <v>72</v>
      </c>
      <c r="E161" s="34" t="s">
        <v>288</v>
      </c>
      <c r="F161" s="35" t="s">
        <v>108</v>
      </c>
      <c r="G161" s="36">
        <v>2</v>
      </c>
      <c r="H161" s="37">
        <v>0</v>
      </c>
      <c r="I161" s="37">
        <f>ROUND(G161*H161,P4)</f>
        <v>0</v>
      </c>
      <c r="J161" s="35" t="s">
        <v>75</v>
      </c>
      <c r="O161" s="38">
        <f>I161*0.21</f>
        <v>0</v>
      </c>
      <c r="P161">
        <v>3</v>
      </c>
    </row>
    <row r="162" spans="1:16" ht="30" x14ac:dyDescent="0.25">
      <c r="A162" s="32" t="s">
        <v>76</v>
      </c>
      <c r="B162" s="39"/>
      <c r="C162" s="40"/>
      <c r="D162" s="40"/>
      <c r="E162" s="34" t="s">
        <v>289</v>
      </c>
      <c r="F162" s="40"/>
      <c r="G162" s="40"/>
      <c r="H162" s="40"/>
      <c r="I162" s="40"/>
      <c r="J162" s="42"/>
    </row>
    <row r="163" spans="1:16" ht="60" x14ac:dyDescent="0.25">
      <c r="A163" s="32" t="s">
        <v>77</v>
      </c>
      <c r="B163" s="39"/>
      <c r="C163" s="40"/>
      <c r="D163" s="40"/>
      <c r="E163" s="34" t="s">
        <v>290</v>
      </c>
      <c r="F163" s="40"/>
      <c r="G163" s="40"/>
      <c r="H163" s="40"/>
      <c r="I163" s="40"/>
      <c r="J163" s="42"/>
    </row>
    <row r="164" spans="1:16" ht="30" x14ac:dyDescent="0.25">
      <c r="A164" s="32" t="s">
        <v>70</v>
      </c>
      <c r="B164" s="32">
        <v>40</v>
      </c>
      <c r="C164" s="33" t="s">
        <v>291</v>
      </c>
      <c r="D164" s="32" t="s">
        <v>72</v>
      </c>
      <c r="E164" s="34" t="s">
        <v>292</v>
      </c>
      <c r="F164" s="35" t="s">
        <v>108</v>
      </c>
      <c r="G164" s="36">
        <v>6</v>
      </c>
      <c r="H164" s="37">
        <v>0</v>
      </c>
      <c r="I164" s="37">
        <f>ROUND(G164*H164,P4)</f>
        <v>0</v>
      </c>
      <c r="J164" s="35" t="s">
        <v>75</v>
      </c>
      <c r="O164" s="38">
        <f>I164*0.21</f>
        <v>0</v>
      </c>
      <c r="P164">
        <v>3</v>
      </c>
    </row>
    <row r="165" spans="1:16" ht="45" x14ac:dyDescent="0.25">
      <c r="A165" s="32" t="s">
        <v>76</v>
      </c>
      <c r="B165" s="39"/>
      <c r="C165" s="40"/>
      <c r="D165" s="40"/>
      <c r="E165" s="34" t="s">
        <v>293</v>
      </c>
      <c r="F165" s="40"/>
      <c r="G165" s="40"/>
      <c r="H165" s="40"/>
      <c r="I165" s="40"/>
      <c r="J165" s="42"/>
    </row>
    <row r="166" spans="1:16" x14ac:dyDescent="0.25">
      <c r="A166" s="32" t="s">
        <v>120</v>
      </c>
      <c r="B166" s="39"/>
      <c r="C166" s="40"/>
      <c r="D166" s="40"/>
      <c r="E166" s="46" t="s">
        <v>294</v>
      </c>
      <c r="F166" s="40"/>
      <c r="G166" s="40"/>
      <c r="H166" s="40"/>
      <c r="I166" s="40"/>
      <c r="J166" s="42"/>
    </row>
    <row r="167" spans="1:16" ht="75" x14ac:dyDescent="0.25">
      <c r="A167" s="32" t="s">
        <v>77</v>
      </c>
      <c r="B167" s="39"/>
      <c r="C167" s="40"/>
      <c r="D167" s="40"/>
      <c r="E167" s="34" t="s">
        <v>295</v>
      </c>
      <c r="F167" s="40"/>
      <c r="G167" s="40"/>
      <c r="H167" s="40"/>
      <c r="I167" s="40"/>
      <c r="J167" s="42"/>
    </row>
    <row r="168" spans="1:16" ht="30" x14ac:dyDescent="0.25">
      <c r="A168" s="32" t="s">
        <v>70</v>
      </c>
      <c r="B168" s="32">
        <v>41</v>
      </c>
      <c r="C168" s="33" t="s">
        <v>296</v>
      </c>
      <c r="D168" s="32" t="s">
        <v>72</v>
      </c>
      <c r="E168" s="34" t="s">
        <v>297</v>
      </c>
      <c r="F168" s="35" t="s">
        <v>108</v>
      </c>
      <c r="G168" s="36">
        <v>1</v>
      </c>
      <c r="H168" s="37">
        <v>0</v>
      </c>
      <c r="I168" s="37">
        <f>ROUND(G168*H168,P4)</f>
        <v>0</v>
      </c>
      <c r="J168" s="35" t="s">
        <v>75</v>
      </c>
      <c r="O168" s="38">
        <f>I168*0.21</f>
        <v>0</v>
      </c>
      <c r="P168">
        <v>3</v>
      </c>
    </row>
    <row r="169" spans="1:16" x14ac:dyDescent="0.25">
      <c r="A169" s="32" t="s">
        <v>76</v>
      </c>
      <c r="B169" s="39"/>
      <c r="C169" s="40"/>
      <c r="D169" s="40"/>
      <c r="E169" s="41" t="s">
        <v>72</v>
      </c>
      <c r="F169" s="40"/>
      <c r="G169" s="40"/>
      <c r="H169" s="40"/>
      <c r="I169" s="40"/>
      <c r="J169" s="42"/>
    </row>
    <row r="170" spans="1:16" ht="90" x14ac:dyDescent="0.25">
      <c r="A170" s="32" t="s">
        <v>77</v>
      </c>
      <c r="B170" s="39"/>
      <c r="C170" s="40"/>
      <c r="D170" s="40"/>
      <c r="E170" s="34" t="s">
        <v>298</v>
      </c>
      <c r="F170" s="40"/>
      <c r="G170" s="40"/>
      <c r="H170" s="40"/>
      <c r="I170" s="40"/>
      <c r="J170" s="42"/>
    </row>
    <row r="171" spans="1:16" x14ac:dyDescent="0.25">
      <c r="A171" s="32" t="s">
        <v>70</v>
      </c>
      <c r="B171" s="32">
        <v>42</v>
      </c>
      <c r="C171" s="33" t="s">
        <v>299</v>
      </c>
      <c r="D171" s="32" t="s">
        <v>72</v>
      </c>
      <c r="E171" s="34" t="s">
        <v>300</v>
      </c>
      <c r="F171" s="35" t="s">
        <v>108</v>
      </c>
      <c r="G171" s="36">
        <v>2</v>
      </c>
      <c r="H171" s="37">
        <v>0</v>
      </c>
      <c r="I171" s="37">
        <f>ROUND(G171*H171,P4)</f>
        <v>0</v>
      </c>
      <c r="J171" s="35" t="s">
        <v>75</v>
      </c>
      <c r="O171" s="38">
        <f>I171*0.21</f>
        <v>0</v>
      </c>
      <c r="P171">
        <v>3</v>
      </c>
    </row>
    <row r="172" spans="1:16" x14ac:dyDescent="0.25">
      <c r="A172" s="32" t="s">
        <v>76</v>
      </c>
      <c r="B172" s="39"/>
      <c r="C172" s="40"/>
      <c r="D172" s="40"/>
      <c r="E172" s="41" t="s">
        <v>72</v>
      </c>
      <c r="F172" s="40"/>
      <c r="G172" s="40"/>
      <c r="H172" s="40"/>
      <c r="I172" s="40"/>
      <c r="J172" s="42"/>
    </row>
    <row r="173" spans="1:16" ht="75" x14ac:dyDescent="0.25">
      <c r="A173" s="32" t="s">
        <v>77</v>
      </c>
      <c r="B173" s="39"/>
      <c r="C173" s="40"/>
      <c r="D173" s="40"/>
      <c r="E173" s="34" t="s">
        <v>295</v>
      </c>
      <c r="F173" s="40"/>
      <c r="G173" s="40"/>
      <c r="H173" s="40"/>
      <c r="I173" s="40"/>
      <c r="J173" s="42"/>
    </row>
    <row r="174" spans="1:16" ht="30" x14ac:dyDescent="0.25">
      <c r="A174" s="32" t="s">
        <v>70</v>
      </c>
      <c r="B174" s="32">
        <v>43</v>
      </c>
      <c r="C174" s="33" t="s">
        <v>301</v>
      </c>
      <c r="D174" s="32" t="s">
        <v>72</v>
      </c>
      <c r="E174" s="34" t="s">
        <v>302</v>
      </c>
      <c r="F174" s="35" t="s">
        <v>132</v>
      </c>
      <c r="G174" s="36">
        <v>467.375</v>
      </c>
      <c r="H174" s="37">
        <v>0</v>
      </c>
      <c r="I174" s="37">
        <f>ROUND(G174*H174,P4)</f>
        <v>0</v>
      </c>
      <c r="J174" s="35" t="s">
        <v>75</v>
      </c>
      <c r="O174" s="38">
        <f>I174*0.21</f>
        <v>0</v>
      </c>
      <c r="P174">
        <v>3</v>
      </c>
    </row>
    <row r="175" spans="1:16" x14ac:dyDescent="0.25">
      <c r="A175" s="32" t="s">
        <v>76</v>
      </c>
      <c r="B175" s="39"/>
      <c r="C175" s="40"/>
      <c r="D175" s="40"/>
      <c r="E175" s="34" t="s">
        <v>303</v>
      </c>
      <c r="F175" s="40"/>
      <c r="G175" s="40"/>
      <c r="H175" s="40"/>
      <c r="I175" s="40"/>
      <c r="J175" s="42"/>
    </row>
    <row r="176" spans="1:16" ht="45" x14ac:dyDescent="0.25">
      <c r="A176" s="32" t="s">
        <v>120</v>
      </c>
      <c r="B176" s="39"/>
      <c r="C176" s="40"/>
      <c r="D176" s="40"/>
      <c r="E176" s="46" t="s">
        <v>304</v>
      </c>
      <c r="F176" s="40"/>
      <c r="G176" s="40"/>
      <c r="H176" s="40"/>
      <c r="I176" s="40"/>
      <c r="J176" s="42"/>
    </row>
    <row r="177" spans="1:16" ht="105" x14ac:dyDescent="0.25">
      <c r="A177" s="32" t="s">
        <v>77</v>
      </c>
      <c r="B177" s="39"/>
      <c r="C177" s="40"/>
      <c r="D177" s="40"/>
      <c r="E177" s="34" t="s">
        <v>305</v>
      </c>
      <c r="F177" s="40"/>
      <c r="G177" s="40"/>
      <c r="H177" s="40"/>
      <c r="I177" s="40"/>
      <c r="J177" s="42"/>
    </row>
    <row r="178" spans="1:16" x14ac:dyDescent="0.25">
      <c r="A178" s="32" t="s">
        <v>70</v>
      </c>
      <c r="B178" s="32">
        <v>44</v>
      </c>
      <c r="C178" s="33" t="s">
        <v>306</v>
      </c>
      <c r="D178" s="32" t="s">
        <v>72</v>
      </c>
      <c r="E178" s="34" t="s">
        <v>307</v>
      </c>
      <c r="F178" s="35" t="s">
        <v>132</v>
      </c>
      <c r="G178" s="36">
        <v>1119.95</v>
      </c>
      <c r="H178" s="37">
        <v>0</v>
      </c>
      <c r="I178" s="37">
        <f>ROUND(G178*H178,P4)</f>
        <v>0</v>
      </c>
      <c r="J178" s="35" t="s">
        <v>75</v>
      </c>
      <c r="O178" s="38">
        <f>I178*0.21</f>
        <v>0</v>
      </c>
      <c r="P178">
        <v>3</v>
      </c>
    </row>
    <row r="179" spans="1:16" x14ac:dyDescent="0.25">
      <c r="A179" s="32" t="s">
        <v>76</v>
      </c>
      <c r="B179" s="39"/>
      <c r="C179" s="40"/>
      <c r="D179" s="40"/>
      <c r="E179" s="34" t="s">
        <v>303</v>
      </c>
      <c r="F179" s="40"/>
      <c r="G179" s="40"/>
      <c r="H179" s="40"/>
      <c r="I179" s="40"/>
      <c r="J179" s="42"/>
    </row>
    <row r="180" spans="1:16" ht="45" x14ac:dyDescent="0.25">
      <c r="A180" s="32" t="s">
        <v>120</v>
      </c>
      <c r="B180" s="39"/>
      <c r="C180" s="40"/>
      <c r="D180" s="40"/>
      <c r="E180" s="46" t="s">
        <v>308</v>
      </c>
      <c r="F180" s="40"/>
      <c r="G180" s="40"/>
      <c r="H180" s="40"/>
      <c r="I180" s="40"/>
      <c r="J180" s="42"/>
    </row>
    <row r="181" spans="1:16" ht="105" x14ac:dyDescent="0.25">
      <c r="A181" s="32" t="s">
        <v>77</v>
      </c>
      <c r="B181" s="39"/>
      <c r="C181" s="40"/>
      <c r="D181" s="40"/>
      <c r="E181" s="34" t="s">
        <v>305</v>
      </c>
      <c r="F181" s="40"/>
      <c r="G181" s="40"/>
      <c r="H181" s="40"/>
      <c r="I181" s="40"/>
      <c r="J181" s="42"/>
    </row>
    <row r="182" spans="1:16" x14ac:dyDescent="0.25">
      <c r="A182" s="32" t="s">
        <v>70</v>
      </c>
      <c r="B182" s="32">
        <v>45</v>
      </c>
      <c r="C182" s="33" t="s">
        <v>309</v>
      </c>
      <c r="D182" s="32" t="s">
        <v>72</v>
      </c>
      <c r="E182" s="34" t="s">
        <v>310</v>
      </c>
      <c r="F182" s="35" t="s">
        <v>155</v>
      </c>
      <c r="G182" s="36">
        <v>1265.8</v>
      </c>
      <c r="H182" s="37">
        <v>0</v>
      </c>
      <c r="I182" s="37">
        <f>ROUND(G182*H182,P4)</f>
        <v>0</v>
      </c>
      <c r="J182" s="35" t="s">
        <v>75</v>
      </c>
      <c r="O182" s="38">
        <f>I182*0.21</f>
        <v>0</v>
      </c>
      <c r="P182">
        <v>3</v>
      </c>
    </row>
    <row r="183" spans="1:16" ht="30" x14ac:dyDescent="0.25">
      <c r="A183" s="32" t="s">
        <v>76</v>
      </c>
      <c r="B183" s="39"/>
      <c r="C183" s="40"/>
      <c r="D183" s="40"/>
      <c r="E183" s="34" t="s">
        <v>311</v>
      </c>
      <c r="F183" s="40"/>
      <c r="G183" s="40"/>
      <c r="H183" s="40"/>
      <c r="I183" s="40"/>
      <c r="J183" s="42"/>
    </row>
    <row r="184" spans="1:16" ht="45" x14ac:dyDescent="0.25">
      <c r="A184" s="32" t="s">
        <v>120</v>
      </c>
      <c r="B184" s="39"/>
      <c r="C184" s="40"/>
      <c r="D184" s="40"/>
      <c r="E184" s="46" t="s">
        <v>265</v>
      </c>
      <c r="F184" s="40"/>
      <c r="G184" s="40"/>
      <c r="H184" s="40"/>
      <c r="I184" s="40"/>
      <c r="J184" s="42"/>
    </row>
    <row r="185" spans="1:16" ht="75" x14ac:dyDescent="0.25">
      <c r="A185" s="32" t="s">
        <v>77</v>
      </c>
      <c r="B185" s="39"/>
      <c r="C185" s="40"/>
      <c r="D185" s="40"/>
      <c r="E185" s="34" t="s">
        <v>312</v>
      </c>
      <c r="F185" s="40"/>
      <c r="G185" s="40"/>
      <c r="H185" s="40"/>
      <c r="I185" s="40"/>
      <c r="J185" s="42"/>
    </row>
    <row r="186" spans="1:16" x14ac:dyDescent="0.25">
      <c r="A186" s="32" t="s">
        <v>70</v>
      </c>
      <c r="B186" s="32">
        <v>46</v>
      </c>
      <c r="C186" s="33" t="s">
        <v>313</v>
      </c>
      <c r="D186" s="32" t="s">
        <v>72</v>
      </c>
      <c r="E186" s="34" t="s">
        <v>314</v>
      </c>
      <c r="F186" s="35" t="s">
        <v>155</v>
      </c>
      <c r="G186" s="36">
        <v>30</v>
      </c>
      <c r="H186" s="37">
        <v>0</v>
      </c>
      <c r="I186" s="37">
        <f>ROUND(G186*H186,P4)</f>
        <v>0</v>
      </c>
      <c r="J186" s="35" t="s">
        <v>75</v>
      </c>
      <c r="O186" s="38">
        <f>I186*0.21</f>
        <v>0</v>
      </c>
      <c r="P186">
        <v>3</v>
      </c>
    </row>
    <row r="187" spans="1:16" x14ac:dyDescent="0.25">
      <c r="A187" s="32" t="s">
        <v>76</v>
      </c>
      <c r="B187" s="39"/>
      <c r="C187" s="40"/>
      <c r="D187" s="40"/>
      <c r="E187" s="34" t="s">
        <v>315</v>
      </c>
      <c r="F187" s="40"/>
      <c r="G187" s="40"/>
      <c r="H187" s="40"/>
      <c r="I187" s="40"/>
      <c r="J187" s="42"/>
    </row>
    <row r="188" spans="1:16" x14ac:dyDescent="0.25">
      <c r="A188" s="32" t="s">
        <v>120</v>
      </c>
      <c r="B188" s="39"/>
      <c r="C188" s="40"/>
      <c r="D188" s="40"/>
      <c r="E188" s="46" t="s">
        <v>316</v>
      </c>
      <c r="F188" s="40"/>
      <c r="G188" s="40"/>
      <c r="H188" s="40"/>
      <c r="I188" s="40"/>
      <c r="J188" s="42"/>
    </row>
    <row r="189" spans="1:16" ht="75" x14ac:dyDescent="0.25">
      <c r="A189" s="32" t="s">
        <v>77</v>
      </c>
      <c r="B189" s="39"/>
      <c r="C189" s="40"/>
      <c r="D189" s="40"/>
      <c r="E189" s="34" t="s">
        <v>312</v>
      </c>
      <c r="F189" s="40"/>
      <c r="G189" s="40"/>
      <c r="H189" s="40"/>
      <c r="I189" s="40"/>
      <c r="J189" s="42"/>
    </row>
    <row r="190" spans="1:16" x14ac:dyDescent="0.25">
      <c r="A190" s="32" t="s">
        <v>70</v>
      </c>
      <c r="B190" s="32">
        <v>47</v>
      </c>
      <c r="C190" s="33" t="s">
        <v>317</v>
      </c>
      <c r="D190" s="32" t="s">
        <v>72</v>
      </c>
      <c r="E190" s="34" t="s">
        <v>318</v>
      </c>
      <c r="F190" s="35" t="s">
        <v>155</v>
      </c>
      <c r="G190" s="36">
        <v>475.5</v>
      </c>
      <c r="H190" s="37">
        <v>0</v>
      </c>
      <c r="I190" s="37">
        <f>ROUND(G190*H190,P4)</f>
        <v>0</v>
      </c>
      <c r="J190" s="35" t="s">
        <v>75</v>
      </c>
      <c r="O190" s="38">
        <f>I190*0.21</f>
        <v>0</v>
      </c>
      <c r="P190">
        <v>3</v>
      </c>
    </row>
    <row r="191" spans="1:16" ht="75" x14ac:dyDescent="0.25">
      <c r="A191" s="32" t="s">
        <v>76</v>
      </c>
      <c r="B191" s="39"/>
      <c r="C191" s="40"/>
      <c r="D191" s="40"/>
      <c r="E191" s="34" t="s">
        <v>319</v>
      </c>
      <c r="F191" s="40"/>
      <c r="G191" s="40"/>
      <c r="H191" s="40"/>
      <c r="I191" s="40"/>
      <c r="J191" s="42"/>
    </row>
    <row r="192" spans="1:16" x14ac:dyDescent="0.25">
      <c r="A192" s="32" t="s">
        <v>120</v>
      </c>
      <c r="B192" s="39"/>
      <c r="C192" s="40"/>
      <c r="D192" s="40"/>
      <c r="E192" s="46" t="s">
        <v>157</v>
      </c>
      <c r="F192" s="40"/>
      <c r="G192" s="40"/>
      <c r="H192" s="40"/>
      <c r="I192" s="40"/>
      <c r="J192" s="42"/>
    </row>
    <row r="193" spans="1:10" ht="90" x14ac:dyDescent="0.25">
      <c r="A193" s="32" t="s">
        <v>77</v>
      </c>
      <c r="B193" s="43"/>
      <c r="C193" s="44"/>
      <c r="D193" s="44"/>
      <c r="E193" s="34" t="s">
        <v>320</v>
      </c>
      <c r="F193" s="44"/>
      <c r="G193" s="44"/>
      <c r="H193" s="44"/>
      <c r="I193" s="44"/>
      <c r="J193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15</v>
      </c>
      <c r="I3" s="21">
        <f>SUMIFS(I8:I18,A8:A18,"SD")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15</v>
      </c>
      <c r="D4" s="50"/>
      <c r="E4" s="19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267</v>
      </c>
      <c r="D8" s="29"/>
      <c r="E8" s="26" t="s">
        <v>268</v>
      </c>
      <c r="F8" s="29"/>
      <c r="G8" s="29"/>
      <c r="H8" s="29"/>
      <c r="I8" s="30">
        <f>SUMIFS(I9:I18,A9:A18,"P")</f>
        <v>0</v>
      </c>
      <c r="J8" s="31"/>
    </row>
    <row r="9" spans="1:16" ht="30" x14ac:dyDescent="0.25">
      <c r="A9" s="32" t="s">
        <v>70</v>
      </c>
      <c r="B9" s="32">
        <v>1</v>
      </c>
      <c r="C9" s="33" t="s">
        <v>287</v>
      </c>
      <c r="D9" s="32" t="s">
        <v>72</v>
      </c>
      <c r="E9" s="34" t="s">
        <v>288</v>
      </c>
      <c r="F9" s="35" t="s">
        <v>108</v>
      </c>
      <c r="G9" s="36">
        <v>5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ht="30" x14ac:dyDescent="0.25">
      <c r="A10" s="32" t="s">
        <v>76</v>
      </c>
      <c r="B10" s="39"/>
      <c r="C10" s="40"/>
      <c r="D10" s="40"/>
      <c r="E10" s="34" t="s">
        <v>321</v>
      </c>
      <c r="F10" s="40"/>
      <c r="G10" s="40"/>
      <c r="H10" s="40"/>
      <c r="I10" s="40"/>
      <c r="J10" s="42"/>
    </row>
    <row r="11" spans="1:16" ht="60" x14ac:dyDescent="0.25">
      <c r="A11" s="32" t="s">
        <v>77</v>
      </c>
      <c r="B11" s="39"/>
      <c r="C11" s="40"/>
      <c r="D11" s="40"/>
      <c r="E11" s="34" t="s">
        <v>290</v>
      </c>
      <c r="F11" s="40"/>
      <c r="G11" s="40"/>
      <c r="H11" s="40"/>
      <c r="I11" s="40"/>
      <c r="J11" s="42"/>
    </row>
    <row r="12" spans="1:16" ht="30" x14ac:dyDescent="0.25">
      <c r="A12" s="32" t="s">
        <v>70</v>
      </c>
      <c r="B12" s="32">
        <v>2</v>
      </c>
      <c r="C12" s="33" t="s">
        <v>296</v>
      </c>
      <c r="D12" s="32" t="s">
        <v>72</v>
      </c>
      <c r="E12" s="34" t="s">
        <v>297</v>
      </c>
      <c r="F12" s="35" t="s">
        <v>108</v>
      </c>
      <c r="G12" s="36">
        <v>5</v>
      </c>
      <c r="H12" s="37">
        <v>0</v>
      </c>
      <c r="I12" s="37">
        <f>ROUND(G12*H12,P4)</f>
        <v>0</v>
      </c>
      <c r="J12" s="35" t="s">
        <v>75</v>
      </c>
      <c r="O12" s="38">
        <f>I12*0.21</f>
        <v>0</v>
      </c>
      <c r="P12">
        <v>3</v>
      </c>
    </row>
    <row r="13" spans="1:16" x14ac:dyDescent="0.25">
      <c r="A13" s="32" t="s">
        <v>76</v>
      </c>
      <c r="B13" s="39"/>
      <c r="C13" s="40"/>
      <c r="D13" s="40"/>
      <c r="E13" s="41" t="s">
        <v>72</v>
      </c>
      <c r="F13" s="40"/>
      <c r="G13" s="40"/>
      <c r="H13" s="40"/>
      <c r="I13" s="40"/>
      <c r="J13" s="42"/>
    </row>
    <row r="14" spans="1:16" ht="90" x14ac:dyDescent="0.25">
      <c r="A14" s="32" t="s">
        <v>77</v>
      </c>
      <c r="B14" s="39"/>
      <c r="C14" s="40"/>
      <c r="D14" s="40"/>
      <c r="E14" s="34" t="s">
        <v>298</v>
      </c>
      <c r="F14" s="40"/>
      <c r="G14" s="40"/>
      <c r="H14" s="40"/>
      <c r="I14" s="40"/>
      <c r="J14" s="42"/>
    </row>
    <row r="15" spans="1:16" ht="30" x14ac:dyDescent="0.25">
      <c r="A15" s="32" t="s">
        <v>70</v>
      </c>
      <c r="B15" s="32">
        <v>3</v>
      </c>
      <c r="C15" s="33" t="s">
        <v>301</v>
      </c>
      <c r="D15" s="32" t="s">
        <v>72</v>
      </c>
      <c r="E15" s="34" t="s">
        <v>302</v>
      </c>
      <c r="F15" s="35" t="s">
        <v>132</v>
      </c>
      <c r="G15" s="36">
        <v>406.58800000000002</v>
      </c>
      <c r="H15" s="37">
        <v>0</v>
      </c>
      <c r="I15" s="37">
        <f>ROUND(G15*H15,P4)</f>
        <v>0</v>
      </c>
      <c r="J15" s="35" t="s">
        <v>75</v>
      </c>
      <c r="O15" s="38">
        <f>I15*0.21</f>
        <v>0</v>
      </c>
      <c r="P15">
        <v>3</v>
      </c>
    </row>
    <row r="16" spans="1:16" x14ac:dyDescent="0.25">
      <c r="A16" s="32" t="s">
        <v>76</v>
      </c>
      <c r="B16" s="39"/>
      <c r="C16" s="40"/>
      <c r="D16" s="40"/>
      <c r="E16" s="34" t="s">
        <v>303</v>
      </c>
      <c r="F16" s="40"/>
      <c r="G16" s="40"/>
      <c r="H16" s="40"/>
      <c r="I16" s="40"/>
      <c r="J16" s="42"/>
    </row>
    <row r="17" spans="1:10" ht="75" x14ac:dyDescent="0.25">
      <c r="A17" s="32" t="s">
        <v>120</v>
      </c>
      <c r="B17" s="39"/>
      <c r="C17" s="40"/>
      <c r="D17" s="40"/>
      <c r="E17" s="46" t="s">
        <v>322</v>
      </c>
      <c r="F17" s="40"/>
      <c r="G17" s="40"/>
      <c r="H17" s="40"/>
      <c r="I17" s="40"/>
      <c r="J17" s="42"/>
    </row>
    <row r="18" spans="1:10" ht="105" x14ac:dyDescent="0.25">
      <c r="A18" s="32" t="s">
        <v>77</v>
      </c>
      <c r="B18" s="43"/>
      <c r="C18" s="44"/>
      <c r="D18" s="44"/>
      <c r="E18" s="34" t="s">
        <v>305</v>
      </c>
      <c r="F18" s="44"/>
      <c r="G18" s="44"/>
      <c r="H18" s="44"/>
      <c r="I18" s="44"/>
      <c r="J18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17</v>
      </c>
      <c r="I3" s="21">
        <f>SUMIFS(I8:I110,A8:A110,"SD")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17</v>
      </c>
      <c r="D4" s="50"/>
      <c r="E4" s="19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1596.7760000000001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90" x14ac:dyDescent="0.25">
      <c r="A11" s="32" t="s">
        <v>120</v>
      </c>
      <c r="B11" s="39"/>
      <c r="C11" s="40"/>
      <c r="D11" s="40"/>
      <c r="E11" s="46" t="s">
        <v>324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SUMIFS(I14:I49,A14:A49,"P")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130</v>
      </c>
      <c r="D14" s="32" t="s">
        <v>72</v>
      </c>
      <c r="E14" s="34" t="s">
        <v>131</v>
      </c>
      <c r="F14" s="35" t="s">
        <v>132</v>
      </c>
      <c r="G14" s="36">
        <v>96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45" x14ac:dyDescent="0.25">
      <c r="A15" s="32" t="s">
        <v>76</v>
      </c>
      <c r="B15" s="39"/>
      <c r="C15" s="40"/>
      <c r="D15" s="40"/>
      <c r="E15" s="34" t="s">
        <v>325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326</v>
      </c>
      <c r="F16" s="40"/>
      <c r="G16" s="40"/>
      <c r="H16" s="40"/>
      <c r="I16" s="40"/>
      <c r="J16" s="42"/>
    </row>
    <row r="17" spans="1:16" ht="60" x14ac:dyDescent="0.25">
      <c r="A17" s="32" t="s">
        <v>77</v>
      </c>
      <c r="B17" s="39"/>
      <c r="C17" s="40"/>
      <c r="D17" s="40"/>
      <c r="E17" s="34" t="s">
        <v>135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149</v>
      </c>
      <c r="D18" s="32" t="s">
        <v>72</v>
      </c>
      <c r="E18" s="34" t="s">
        <v>150</v>
      </c>
      <c r="F18" s="35" t="s">
        <v>142</v>
      </c>
      <c r="G18" s="36">
        <v>466.899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x14ac:dyDescent="0.25">
      <c r="A19" s="32" t="s">
        <v>76</v>
      </c>
      <c r="B19" s="39"/>
      <c r="C19" s="40"/>
      <c r="D19" s="40"/>
      <c r="E19" s="34" t="s">
        <v>151</v>
      </c>
      <c r="F19" s="40"/>
      <c r="G19" s="40"/>
      <c r="H19" s="40"/>
      <c r="I19" s="40"/>
      <c r="J19" s="42"/>
    </row>
    <row r="20" spans="1:16" ht="60" x14ac:dyDescent="0.25">
      <c r="A20" s="32" t="s">
        <v>120</v>
      </c>
      <c r="B20" s="39"/>
      <c r="C20" s="40"/>
      <c r="D20" s="40"/>
      <c r="E20" s="46" t="s">
        <v>327</v>
      </c>
      <c r="F20" s="40"/>
      <c r="G20" s="40"/>
      <c r="H20" s="40"/>
      <c r="I20" s="40"/>
      <c r="J20" s="42"/>
    </row>
    <row r="21" spans="1:16" ht="120" x14ac:dyDescent="0.25">
      <c r="A21" s="32" t="s">
        <v>77</v>
      </c>
      <c r="B21" s="39"/>
      <c r="C21" s="40"/>
      <c r="D21" s="40"/>
      <c r="E21" s="34" t="s">
        <v>145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153</v>
      </c>
      <c r="D22" s="32" t="s">
        <v>72</v>
      </c>
      <c r="E22" s="34" t="s">
        <v>154</v>
      </c>
      <c r="F22" s="35" t="s">
        <v>155</v>
      </c>
      <c r="G22" s="36">
        <v>187.5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328</v>
      </c>
      <c r="F23" s="40"/>
      <c r="G23" s="40"/>
      <c r="H23" s="40"/>
      <c r="I23" s="40"/>
      <c r="J23" s="42"/>
    </row>
    <row r="24" spans="1:16" x14ac:dyDescent="0.25">
      <c r="A24" s="32" t="s">
        <v>120</v>
      </c>
      <c r="B24" s="39"/>
      <c r="C24" s="40"/>
      <c r="D24" s="40"/>
      <c r="E24" s="46" t="s">
        <v>329</v>
      </c>
      <c r="F24" s="40"/>
      <c r="G24" s="40"/>
      <c r="H24" s="40"/>
      <c r="I24" s="40"/>
      <c r="J24" s="42"/>
    </row>
    <row r="25" spans="1:16" ht="75" x14ac:dyDescent="0.25">
      <c r="A25" s="32" t="s">
        <v>77</v>
      </c>
      <c r="B25" s="39"/>
      <c r="C25" s="40"/>
      <c r="D25" s="40"/>
      <c r="E25" s="34" t="s">
        <v>158</v>
      </c>
      <c r="F25" s="40"/>
      <c r="G25" s="40"/>
      <c r="H25" s="40"/>
      <c r="I25" s="40"/>
      <c r="J25" s="42"/>
    </row>
    <row r="26" spans="1:16" x14ac:dyDescent="0.25">
      <c r="A26" s="32" t="s">
        <v>70</v>
      </c>
      <c r="B26" s="32">
        <v>5</v>
      </c>
      <c r="C26" s="33" t="s">
        <v>170</v>
      </c>
      <c r="D26" s="32" t="s">
        <v>72</v>
      </c>
      <c r="E26" s="34" t="s">
        <v>171</v>
      </c>
      <c r="F26" s="35" t="s">
        <v>142</v>
      </c>
      <c r="G26" s="36">
        <v>145</v>
      </c>
      <c r="H26" s="37">
        <v>0</v>
      </c>
      <c r="I26" s="37">
        <f>ROUND(G26*H26,P4)</f>
        <v>0</v>
      </c>
      <c r="J26" s="35" t="s">
        <v>75</v>
      </c>
      <c r="O26" s="38">
        <f>I26*0.21</f>
        <v>0</v>
      </c>
      <c r="P26">
        <v>3</v>
      </c>
    </row>
    <row r="27" spans="1:16" ht="45" x14ac:dyDescent="0.25">
      <c r="A27" s="32" t="s">
        <v>76</v>
      </c>
      <c r="B27" s="39"/>
      <c r="C27" s="40"/>
      <c r="D27" s="40"/>
      <c r="E27" s="34" t="s">
        <v>330</v>
      </c>
      <c r="F27" s="40"/>
      <c r="G27" s="40"/>
      <c r="H27" s="40"/>
      <c r="I27" s="40"/>
      <c r="J27" s="42"/>
    </row>
    <row r="28" spans="1:16" x14ac:dyDescent="0.25">
      <c r="A28" s="32" t="s">
        <v>120</v>
      </c>
      <c r="B28" s="39"/>
      <c r="C28" s="40"/>
      <c r="D28" s="40"/>
      <c r="E28" s="46" t="s">
        <v>331</v>
      </c>
      <c r="F28" s="40"/>
      <c r="G28" s="40"/>
      <c r="H28" s="40"/>
      <c r="I28" s="40"/>
      <c r="J28" s="42"/>
    </row>
    <row r="29" spans="1:16" ht="120" x14ac:dyDescent="0.25">
      <c r="A29" s="32" t="s">
        <v>77</v>
      </c>
      <c r="B29" s="39"/>
      <c r="C29" s="40"/>
      <c r="D29" s="40"/>
      <c r="E29" s="34" t="s">
        <v>174</v>
      </c>
      <c r="F29" s="40"/>
      <c r="G29" s="40"/>
      <c r="H29" s="40"/>
      <c r="I29" s="40"/>
      <c r="J29" s="42"/>
    </row>
    <row r="30" spans="1:16" x14ac:dyDescent="0.25">
      <c r="A30" s="32" t="s">
        <v>70</v>
      </c>
      <c r="B30" s="32">
        <v>6</v>
      </c>
      <c r="C30" s="33" t="s">
        <v>175</v>
      </c>
      <c r="D30" s="32" t="s">
        <v>72</v>
      </c>
      <c r="E30" s="34" t="s">
        <v>176</v>
      </c>
      <c r="F30" s="35" t="s">
        <v>155</v>
      </c>
      <c r="G30" s="36">
        <v>2334</v>
      </c>
      <c r="H30" s="37">
        <v>0</v>
      </c>
      <c r="I30" s="37">
        <f>ROUND(G30*H30,P4)</f>
        <v>0</v>
      </c>
      <c r="J30" s="35" t="s">
        <v>75</v>
      </c>
      <c r="O30" s="38">
        <f>I30*0.21</f>
        <v>0</v>
      </c>
      <c r="P30">
        <v>3</v>
      </c>
    </row>
    <row r="31" spans="1:16" ht="30" x14ac:dyDescent="0.25">
      <c r="A31" s="32" t="s">
        <v>76</v>
      </c>
      <c r="B31" s="39"/>
      <c r="C31" s="40"/>
      <c r="D31" s="40"/>
      <c r="E31" s="34" t="s">
        <v>332</v>
      </c>
      <c r="F31" s="40"/>
      <c r="G31" s="40"/>
      <c r="H31" s="40"/>
      <c r="I31" s="40"/>
      <c r="J31" s="42"/>
    </row>
    <row r="32" spans="1:16" x14ac:dyDescent="0.25">
      <c r="A32" s="32" t="s">
        <v>120</v>
      </c>
      <c r="B32" s="39"/>
      <c r="C32" s="40"/>
      <c r="D32" s="40"/>
      <c r="E32" s="46" t="s">
        <v>333</v>
      </c>
      <c r="F32" s="40"/>
      <c r="G32" s="40"/>
      <c r="H32" s="40"/>
      <c r="I32" s="40"/>
      <c r="J32" s="42"/>
    </row>
    <row r="33" spans="1:16" ht="120" x14ac:dyDescent="0.25">
      <c r="A33" s="32" t="s">
        <v>77</v>
      </c>
      <c r="B33" s="39"/>
      <c r="C33" s="40"/>
      <c r="D33" s="40"/>
      <c r="E33" s="34" t="s">
        <v>174</v>
      </c>
      <c r="F33" s="40"/>
      <c r="G33" s="40"/>
      <c r="H33" s="40"/>
      <c r="I33" s="40"/>
      <c r="J33" s="42"/>
    </row>
    <row r="34" spans="1:16" x14ac:dyDescent="0.25">
      <c r="A34" s="32" t="s">
        <v>70</v>
      </c>
      <c r="B34" s="32">
        <v>7</v>
      </c>
      <c r="C34" s="33" t="s">
        <v>334</v>
      </c>
      <c r="D34" s="32" t="s">
        <v>72</v>
      </c>
      <c r="E34" s="34" t="s">
        <v>335</v>
      </c>
      <c r="F34" s="35" t="s">
        <v>142</v>
      </c>
      <c r="G34" s="36">
        <v>55.488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ht="60" x14ac:dyDescent="0.25">
      <c r="A35" s="32" t="s">
        <v>76</v>
      </c>
      <c r="B35" s="39"/>
      <c r="C35" s="40"/>
      <c r="D35" s="40"/>
      <c r="E35" s="34" t="s">
        <v>336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337</v>
      </c>
      <c r="F36" s="40"/>
      <c r="G36" s="40"/>
      <c r="H36" s="40"/>
      <c r="I36" s="40"/>
      <c r="J36" s="42"/>
    </row>
    <row r="37" spans="1:16" ht="409.5" x14ac:dyDescent="0.25">
      <c r="A37" s="32" t="s">
        <v>77</v>
      </c>
      <c r="B37" s="39"/>
      <c r="C37" s="40"/>
      <c r="D37" s="40"/>
      <c r="E37" s="34" t="s">
        <v>338</v>
      </c>
      <c r="F37" s="40"/>
      <c r="G37" s="40"/>
      <c r="H37" s="40"/>
      <c r="I37" s="40"/>
      <c r="J37" s="42"/>
    </row>
    <row r="38" spans="1:16" x14ac:dyDescent="0.25">
      <c r="A38" s="32" t="s">
        <v>70</v>
      </c>
      <c r="B38" s="32">
        <v>8</v>
      </c>
      <c r="C38" s="33" t="s">
        <v>179</v>
      </c>
      <c r="D38" s="32" t="s">
        <v>72</v>
      </c>
      <c r="E38" s="34" t="s">
        <v>180</v>
      </c>
      <c r="F38" s="35" t="s">
        <v>142</v>
      </c>
      <c r="G38" s="36">
        <v>55.488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181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339</v>
      </c>
      <c r="F40" s="40"/>
      <c r="G40" s="40"/>
      <c r="H40" s="40"/>
      <c r="I40" s="40"/>
      <c r="J40" s="42"/>
    </row>
    <row r="41" spans="1:16" ht="285" x14ac:dyDescent="0.25">
      <c r="A41" s="32" t="s">
        <v>77</v>
      </c>
      <c r="B41" s="39"/>
      <c r="C41" s="40"/>
      <c r="D41" s="40"/>
      <c r="E41" s="34" t="s">
        <v>183</v>
      </c>
      <c r="F41" s="40"/>
      <c r="G41" s="40"/>
      <c r="H41" s="40"/>
      <c r="I41" s="40"/>
      <c r="J41" s="42"/>
    </row>
    <row r="42" spans="1:16" x14ac:dyDescent="0.25">
      <c r="A42" s="32" t="s">
        <v>70</v>
      </c>
      <c r="B42" s="32">
        <v>9</v>
      </c>
      <c r="C42" s="33" t="s">
        <v>340</v>
      </c>
      <c r="D42" s="32" t="s">
        <v>91</v>
      </c>
      <c r="E42" s="34" t="s">
        <v>341</v>
      </c>
      <c r="F42" s="35" t="s">
        <v>142</v>
      </c>
      <c r="G42" s="36">
        <v>55.488</v>
      </c>
      <c r="H42" s="37">
        <v>0</v>
      </c>
      <c r="I42" s="37">
        <f>ROUND(G42*H42,P4)</f>
        <v>0</v>
      </c>
      <c r="J42" s="35" t="s">
        <v>75</v>
      </c>
      <c r="O42" s="38">
        <f>I42*0.21</f>
        <v>0</v>
      </c>
      <c r="P42">
        <v>3</v>
      </c>
    </row>
    <row r="43" spans="1:16" ht="30" x14ac:dyDescent="0.25">
      <c r="A43" s="32" t="s">
        <v>76</v>
      </c>
      <c r="B43" s="39"/>
      <c r="C43" s="40"/>
      <c r="D43" s="40"/>
      <c r="E43" s="34" t="s">
        <v>342</v>
      </c>
      <c r="F43" s="40"/>
      <c r="G43" s="40"/>
      <c r="H43" s="40"/>
      <c r="I43" s="40"/>
      <c r="J43" s="42"/>
    </row>
    <row r="44" spans="1:16" x14ac:dyDescent="0.25">
      <c r="A44" s="32" t="s">
        <v>120</v>
      </c>
      <c r="B44" s="39"/>
      <c r="C44" s="40"/>
      <c r="D44" s="40"/>
      <c r="E44" s="46" t="s">
        <v>337</v>
      </c>
      <c r="F44" s="40"/>
      <c r="G44" s="40"/>
      <c r="H44" s="40"/>
      <c r="I44" s="40"/>
      <c r="J44" s="42"/>
    </row>
    <row r="45" spans="1:16" ht="360" x14ac:dyDescent="0.25">
      <c r="A45" s="32" t="s">
        <v>77</v>
      </c>
      <c r="B45" s="39"/>
      <c r="C45" s="40"/>
      <c r="D45" s="40"/>
      <c r="E45" s="34" t="s">
        <v>343</v>
      </c>
      <c r="F45" s="40"/>
      <c r="G45" s="40"/>
      <c r="H45" s="40"/>
      <c r="I45" s="40"/>
      <c r="J45" s="42"/>
    </row>
    <row r="46" spans="1:16" x14ac:dyDescent="0.25">
      <c r="A46" s="32" t="s">
        <v>70</v>
      </c>
      <c r="B46" s="32">
        <v>10</v>
      </c>
      <c r="C46" s="33" t="s">
        <v>340</v>
      </c>
      <c r="D46" s="32" t="s">
        <v>95</v>
      </c>
      <c r="E46" s="34" t="s">
        <v>341</v>
      </c>
      <c r="F46" s="35" t="s">
        <v>142</v>
      </c>
      <c r="G46" s="36">
        <v>14.4</v>
      </c>
      <c r="H46" s="37">
        <v>0</v>
      </c>
      <c r="I46" s="37">
        <f>ROUND(G46*H46,P4)</f>
        <v>0</v>
      </c>
      <c r="J46" s="35" t="s">
        <v>75</v>
      </c>
      <c r="O46" s="38">
        <f>I46*0.21</f>
        <v>0</v>
      </c>
      <c r="P46">
        <v>3</v>
      </c>
    </row>
    <row r="47" spans="1:16" ht="30" x14ac:dyDescent="0.25">
      <c r="A47" s="32" t="s">
        <v>76</v>
      </c>
      <c r="B47" s="39"/>
      <c r="C47" s="40"/>
      <c r="D47" s="40"/>
      <c r="E47" s="34" t="s">
        <v>344</v>
      </c>
      <c r="F47" s="40"/>
      <c r="G47" s="40"/>
      <c r="H47" s="40"/>
      <c r="I47" s="40"/>
      <c r="J47" s="42"/>
    </row>
    <row r="48" spans="1:16" x14ac:dyDescent="0.25">
      <c r="A48" s="32" t="s">
        <v>120</v>
      </c>
      <c r="B48" s="39"/>
      <c r="C48" s="40"/>
      <c r="D48" s="40"/>
      <c r="E48" s="46" t="s">
        <v>345</v>
      </c>
      <c r="F48" s="40"/>
      <c r="G48" s="40"/>
      <c r="H48" s="40"/>
      <c r="I48" s="40"/>
      <c r="J48" s="42"/>
    </row>
    <row r="49" spans="1:16" ht="360" x14ac:dyDescent="0.25">
      <c r="A49" s="32" t="s">
        <v>77</v>
      </c>
      <c r="B49" s="39"/>
      <c r="C49" s="40"/>
      <c r="D49" s="40"/>
      <c r="E49" s="34" t="s">
        <v>343</v>
      </c>
      <c r="F49" s="40"/>
      <c r="G49" s="40"/>
      <c r="H49" s="40"/>
      <c r="I49" s="40"/>
      <c r="J49" s="42"/>
    </row>
    <row r="50" spans="1:16" x14ac:dyDescent="0.25">
      <c r="A50" s="26" t="s">
        <v>67</v>
      </c>
      <c r="B50" s="27"/>
      <c r="C50" s="28" t="s">
        <v>123</v>
      </c>
      <c r="D50" s="29"/>
      <c r="E50" s="26" t="s">
        <v>206</v>
      </c>
      <c r="F50" s="29"/>
      <c r="G50" s="29"/>
      <c r="H50" s="29"/>
      <c r="I50" s="30">
        <f>SUMIFS(I51:I54,A51:A54,"P")</f>
        <v>0</v>
      </c>
      <c r="J50" s="31"/>
    </row>
    <row r="51" spans="1:16" x14ac:dyDescent="0.25">
      <c r="A51" s="32" t="s">
        <v>70</v>
      </c>
      <c r="B51" s="32">
        <v>11</v>
      </c>
      <c r="C51" s="33" t="s">
        <v>207</v>
      </c>
      <c r="D51" s="32" t="s">
        <v>72</v>
      </c>
      <c r="E51" s="34" t="s">
        <v>208</v>
      </c>
      <c r="F51" s="35" t="s">
        <v>132</v>
      </c>
      <c r="G51" s="36">
        <v>327.36</v>
      </c>
      <c r="H51" s="37">
        <v>0</v>
      </c>
      <c r="I51" s="37">
        <f>ROUND(G51*H51,P4)</f>
        <v>0</v>
      </c>
      <c r="J51" s="35" t="s">
        <v>75</v>
      </c>
      <c r="O51" s="38">
        <f>I51*0.21</f>
        <v>0</v>
      </c>
      <c r="P51">
        <v>3</v>
      </c>
    </row>
    <row r="52" spans="1:16" ht="30" x14ac:dyDescent="0.25">
      <c r="A52" s="32" t="s">
        <v>76</v>
      </c>
      <c r="B52" s="39"/>
      <c r="C52" s="40"/>
      <c r="D52" s="40"/>
      <c r="E52" s="34" t="s">
        <v>209</v>
      </c>
      <c r="F52" s="40"/>
      <c r="G52" s="40"/>
      <c r="H52" s="40"/>
      <c r="I52" s="40"/>
      <c r="J52" s="42"/>
    </row>
    <row r="53" spans="1:16" x14ac:dyDescent="0.25">
      <c r="A53" s="32" t="s">
        <v>120</v>
      </c>
      <c r="B53" s="39"/>
      <c r="C53" s="40"/>
      <c r="D53" s="40"/>
      <c r="E53" s="46" t="s">
        <v>346</v>
      </c>
      <c r="F53" s="40"/>
      <c r="G53" s="40"/>
      <c r="H53" s="40"/>
      <c r="I53" s="40"/>
      <c r="J53" s="42"/>
    </row>
    <row r="54" spans="1:16" ht="150" x14ac:dyDescent="0.25">
      <c r="A54" s="32" t="s">
        <v>77</v>
      </c>
      <c r="B54" s="39"/>
      <c r="C54" s="40"/>
      <c r="D54" s="40"/>
      <c r="E54" s="34" t="s">
        <v>211</v>
      </c>
      <c r="F54" s="40"/>
      <c r="G54" s="40"/>
      <c r="H54" s="40"/>
      <c r="I54" s="40"/>
      <c r="J54" s="42"/>
    </row>
    <row r="55" spans="1:16" x14ac:dyDescent="0.25">
      <c r="A55" s="26" t="s">
        <v>67</v>
      </c>
      <c r="B55" s="27"/>
      <c r="C55" s="28" t="s">
        <v>212</v>
      </c>
      <c r="D55" s="29"/>
      <c r="E55" s="26" t="s">
        <v>213</v>
      </c>
      <c r="F55" s="29"/>
      <c r="G55" s="29"/>
      <c r="H55" s="29"/>
      <c r="I55" s="30">
        <f>SUMIFS(I56:I91,A56:A91,"P")</f>
        <v>0</v>
      </c>
      <c r="J55" s="31"/>
    </row>
    <row r="56" spans="1:16" x14ac:dyDescent="0.25">
      <c r="A56" s="32" t="s">
        <v>70</v>
      </c>
      <c r="B56" s="32">
        <v>12</v>
      </c>
      <c r="C56" s="33" t="s">
        <v>224</v>
      </c>
      <c r="D56" s="32" t="s">
        <v>72</v>
      </c>
      <c r="E56" s="34" t="s">
        <v>225</v>
      </c>
      <c r="F56" s="35" t="s">
        <v>142</v>
      </c>
      <c r="G56" s="36">
        <v>2.8380000000000001</v>
      </c>
      <c r="H56" s="37">
        <v>0</v>
      </c>
      <c r="I56" s="37">
        <f>ROUND(G56*H56,P4)</f>
        <v>0</v>
      </c>
      <c r="J56" s="35" t="s">
        <v>75</v>
      </c>
      <c r="O56" s="38">
        <f>I56*0.21</f>
        <v>0</v>
      </c>
      <c r="P56">
        <v>3</v>
      </c>
    </row>
    <row r="57" spans="1:16" x14ac:dyDescent="0.25">
      <c r="A57" s="32" t="s">
        <v>76</v>
      </c>
      <c r="B57" s="39"/>
      <c r="C57" s="40"/>
      <c r="D57" s="40"/>
      <c r="E57" s="34" t="s">
        <v>347</v>
      </c>
      <c r="F57" s="40"/>
      <c r="G57" s="40"/>
      <c r="H57" s="40"/>
      <c r="I57" s="40"/>
      <c r="J57" s="42"/>
    </row>
    <row r="58" spans="1:16" x14ac:dyDescent="0.25">
      <c r="A58" s="32" t="s">
        <v>120</v>
      </c>
      <c r="B58" s="39"/>
      <c r="C58" s="40"/>
      <c r="D58" s="40"/>
      <c r="E58" s="46" t="s">
        <v>348</v>
      </c>
      <c r="F58" s="40"/>
      <c r="G58" s="40"/>
      <c r="H58" s="40"/>
      <c r="I58" s="40"/>
      <c r="J58" s="42"/>
    </row>
    <row r="59" spans="1:16" ht="150" x14ac:dyDescent="0.25">
      <c r="A59" s="32" t="s">
        <v>77</v>
      </c>
      <c r="B59" s="39"/>
      <c r="C59" s="40"/>
      <c r="D59" s="40"/>
      <c r="E59" s="34" t="s">
        <v>228</v>
      </c>
      <c r="F59" s="40"/>
      <c r="G59" s="40"/>
      <c r="H59" s="40"/>
      <c r="I59" s="40"/>
      <c r="J59" s="42"/>
    </row>
    <row r="60" spans="1:16" x14ac:dyDescent="0.25">
      <c r="A60" s="32" t="s">
        <v>70</v>
      </c>
      <c r="B60" s="32">
        <v>13</v>
      </c>
      <c r="C60" s="33" t="s">
        <v>229</v>
      </c>
      <c r="D60" s="32" t="s">
        <v>72</v>
      </c>
      <c r="E60" s="34" t="s">
        <v>230</v>
      </c>
      <c r="F60" s="35" t="s">
        <v>142</v>
      </c>
      <c r="G60" s="36">
        <v>217.5</v>
      </c>
      <c r="H60" s="37">
        <v>0</v>
      </c>
      <c r="I60" s="37">
        <f>ROUND(G60*H60,P4)</f>
        <v>0</v>
      </c>
      <c r="J60" s="35" t="s">
        <v>75</v>
      </c>
      <c r="O60" s="38">
        <f>I60*0.21</f>
        <v>0</v>
      </c>
      <c r="P60">
        <v>3</v>
      </c>
    </row>
    <row r="61" spans="1:16" ht="60" x14ac:dyDescent="0.25">
      <c r="A61" s="32" t="s">
        <v>76</v>
      </c>
      <c r="B61" s="39"/>
      <c r="C61" s="40"/>
      <c r="D61" s="40"/>
      <c r="E61" s="34" t="s">
        <v>231</v>
      </c>
      <c r="F61" s="40"/>
      <c r="G61" s="40"/>
      <c r="H61" s="40"/>
      <c r="I61" s="40"/>
      <c r="J61" s="42"/>
    </row>
    <row r="62" spans="1:16" x14ac:dyDescent="0.25">
      <c r="A62" s="32" t="s">
        <v>120</v>
      </c>
      <c r="B62" s="39"/>
      <c r="C62" s="40"/>
      <c r="D62" s="40"/>
      <c r="E62" s="46" t="s">
        <v>349</v>
      </c>
      <c r="F62" s="40"/>
      <c r="G62" s="40"/>
      <c r="H62" s="40"/>
      <c r="I62" s="40"/>
      <c r="J62" s="42"/>
    </row>
    <row r="63" spans="1:16" ht="120" x14ac:dyDescent="0.25">
      <c r="A63" s="32" t="s">
        <v>77</v>
      </c>
      <c r="B63" s="39"/>
      <c r="C63" s="40"/>
      <c r="D63" s="40"/>
      <c r="E63" s="34" t="s">
        <v>233</v>
      </c>
      <c r="F63" s="40"/>
      <c r="G63" s="40"/>
      <c r="H63" s="40"/>
      <c r="I63" s="40"/>
      <c r="J63" s="42"/>
    </row>
    <row r="64" spans="1:16" x14ac:dyDescent="0.25">
      <c r="A64" s="32" t="s">
        <v>70</v>
      </c>
      <c r="B64" s="32">
        <v>14</v>
      </c>
      <c r="C64" s="33" t="s">
        <v>234</v>
      </c>
      <c r="D64" s="32" t="s">
        <v>72</v>
      </c>
      <c r="E64" s="34" t="s">
        <v>235</v>
      </c>
      <c r="F64" s="35" t="s">
        <v>132</v>
      </c>
      <c r="G64" s="36">
        <v>9299.76</v>
      </c>
      <c r="H64" s="37">
        <v>0</v>
      </c>
      <c r="I64" s="37">
        <f>ROUND(G64*H64,P4)</f>
        <v>0</v>
      </c>
      <c r="J64" s="35" t="s">
        <v>75</v>
      </c>
      <c r="O64" s="38">
        <f>I64*0.21</f>
        <v>0</v>
      </c>
      <c r="P64">
        <v>3</v>
      </c>
    </row>
    <row r="65" spans="1:16" x14ac:dyDescent="0.25">
      <c r="A65" s="32" t="s">
        <v>76</v>
      </c>
      <c r="B65" s="39"/>
      <c r="C65" s="40"/>
      <c r="D65" s="40"/>
      <c r="E65" s="34" t="s">
        <v>236</v>
      </c>
      <c r="F65" s="40"/>
      <c r="G65" s="40"/>
      <c r="H65" s="40"/>
      <c r="I65" s="40"/>
      <c r="J65" s="42"/>
    </row>
    <row r="66" spans="1:16" ht="45" x14ac:dyDescent="0.25">
      <c r="A66" s="32" t="s">
        <v>120</v>
      </c>
      <c r="B66" s="39"/>
      <c r="C66" s="40"/>
      <c r="D66" s="40"/>
      <c r="E66" s="46" t="s">
        <v>350</v>
      </c>
      <c r="F66" s="40"/>
      <c r="G66" s="40"/>
      <c r="H66" s="40"/>
      <c r="I66" s="40"/>
      <c r="J66" s="42"/>
    </row>
    <row r="67" spans="1:16" ht="120" x14ac:dyDescent="0.25">
      <c r="A67" s="32" t="s">
        <v>77</v>
      </c>
      <c r="B67" s="39"/>
      <c r="C67" s="40"/>
      <c r="D67" s="40"/>
      <c r="E67" s="34" t="s">
        <v>238</v>
      </c>
      <c r="F67" s="40"/>
      <c r="G67" s="40"/>
      <c r="H67" s="40"/>
      <c r="I67" s="40"/>
      <c r="J67" s="42"/>
    </row>
    <row r="68" spans="1:16" x14ac:dyDescent="0.25">
      <c r="A68" s="32" t="s">
        <v>70</v>
      </c>
      <c r="B68" s="32">
        <v>15</v>
      </c>
      <c r="C68" s="33" t="s">
        <v>239</v>
      </c>
      <c r="D68" s="32" t="s">
        <v>91</v>
      </c>
      <c r="E68" s="34" t="s">
        <v>240</v>
      </c>
      <c r="F68" s="35" t="s">
        <v>132</v>
      </c>
      <c r="G68" s="36">
        <v>8920.7749999999996</v>
      </c>
      <c r="H68" s="37">
        <v>0</v>
      </c>
      <c r="I68" s="37">
        <f>ROUND(G68*H68,P4)</f>
        <v>0</v>
      </c>
      <c r="J68" s="35" t="s">
        <v>75</v>
      </c>
      <c r="O68" s="38">
        <f>I68*0.21</f>
        <v>0</v>
      </c>
      <c r="P68">
        <v>3</v>
      </c>
    </row>
    <row r="69" spans="1:16" x14ac:dyDescent="0.25">
      <c r="A69" s="32" t="s">
        <v>76</v>
      </c>
      <c r="B69" s="39"/>
      <c r="C69" s="40"/>
      <c r="D69" s="40"/>
      <c r="E69" s="34" t="s">
        <v>241</v>
      </c>
      <c r="F69" s="40"/>
      <c r="G69" s="40"/>
      <c r="H69" s="40"/>
      <c r="I69" s="40"/>
      <c r="J69" s="42"/>
    </row>
    <row r="70" spans="1:16" ht="45" x14ac:dyDescent="0.25">
      <c r="A70" s="32" t="s">
        <v>120</v>
      </c>
      <c r="B70" s="39"/>
      <c r="C70" s="40"/>
      <c r="D70" s="40"/>
      <c r="E70" s="46" t="s">
        <v>351</v>
      </c>
      <c r="F70" s="40"/>
      <c r="G70" s="40"/>
      <c r="H70" s="40"/>
      <c r="I70" s="40"/>
      <c r="J70" s="42"/>
    </row>
    <row r="71" spans="1:16" ht="120" x14ac:dyDescent="0.25">
      <c r="A71" s="32" t="s">
        <v>77</v>
      </c>
      <c r="B71" s="39"/>
      <c r="C71" s="40"/>
      <c r="D71" s="40"/>
      <c r="E71" s="34" t="s">
        <v>238</v>
      </c>
      <c r="F71" s="40"/>
      <c r="G71" s="40"/>
      <c r="H71" s="40"/>
      <c r="I71" s="40"/>
      <c r="J71" s="42"/>
    </row>
    <row r="72" spans="1:16" x14ac:dyDescent="0.25">
      <c r="A72" s="32" t="s">
        <v>70</v>
      </c>
      <c r="B72" s="32">
        <v>16</v>
      </c>
      <c r="C72" s="33" t="s">
        <v>239</v>
      </c>
      <c r="D72" s="32" t="s">
        <v>95</v>
      </c>
      <c r="E72" s="34" t="s">
        <v>240</v>
      </c>
      <c r="F72" s="35" t="s">
        <v>132</v>
      </c>
      <c r="G72" s="36">
        <v>375</v>
      </c>
      <c r="H72" s="37">
        <v>0</v>
      </c>
      <c r="I72" s="37">
        <f>ROUND(G72*H72,P4)</f>
        <v>0</v>
      </c>
      <c r="J72" s="35" t="s">
        <v>75</v>
      </c>
      <c r="O72" s="38">
        <f>I72*0.21</f>
        <v>0</v>
      </c>
      <c r="P72">
        <v>3</v>
      </c>
    </row>
    <row r="73" spans="1:16" x14ac:dyDescent="0.25">
      <c r="A73" s="32" t="s">
        <v>76</v>
      </c>
      <c r="B73" s="39"/>
      <c r="C73" s="40"/>
      <c r="D73" s="40"/>
      <c r="E73" s="34" t="s">
        <v>243</v>
      </c>
      <c r="F73" s="40"/>
      <c r="G73" s="40"/>
      <c r="H73" s="40"/>
      <c r="I73" s="40"/>
      <c r="J73" s="42"/>
    </row>
    <row r="74" spans="1:16" x14ac:dyDescent="0.25">
      <c r="A74" s="32" t="s">
        <v>120</v>
      </c>
      <c r="B74" s="39"/>
      <c r="C74" s="40"/>
      <c r="D74" s="40"/>
      <c r="E74" s="46" t="s">
        <v>352</v>
      </c>
      <c r="F74" s="40"/>
      <c r="G74" s="40"/>
      <c r="H74" s="40"/>
      <c r="I74" s="40"/>
      <c r="J74" s="42"/>
    </row>
    <row r="75" spans="1:16" ht="120" x14ac:dyDescent="0.25">
      <c r="A75" s="32" t="s">
        <v>77</v>
      </c>
      <c r="B75" s="39"/>
      <c r="C75" s="40"/>
      <c r="D75" s="40"/>
      <c r="E75" s="34" t="s">
        <v>238</v>
      </c>
      <c r="F75" s="40"/>
      <c r="G75" s="40"/>
      <c r="H75" s="40"/>
      <c r="I75" s="40"/>
      <c r="J75" s="42"/>
    </row>
    <row r="76" spans="1:16" x14ac:dyDescent="0.25">
      <c r="A76" s="32" t="s">
        <v>70</v>
      </c>
      <c r="B76" s="32">
        <v>17</v>
      </c>
      <c r="C76" s="33" t="s">
        <v>245</v>
      </c>
      <c r="D76" s="32" t="s">
        <v>72</v>
      </c>
      <c r="E76" s="34" t="s">
        <v>246</v>
      </c>
      <c r="F76" s="35" t="s">
        <v>132</v>
      </c>
      <c r="G76" s="36">
        <v>375</v>
      </c>
      <c r="H76" s="37">
        <v>0</v>
      </c>
      <c r="I76" s="37">
        <f>ROUND(G76*H76,P4)</f>
        <v>0</v>
      </c>
      <c r="J76" s="35" t="s">
        <v>75</v>
      </c>
      <c r="O76" s="38">
        <f>I76*0.21</f>
        <v>0</v>
      </c>
      <c r="P76">
        <v>3</v>
      </c>
    </row>
    <row r="77" spans="1:16" ht="90" x14ac:dyDescent="0.25">
      <c r="A77" s="32" t="s">
        <v>76</v>
      </c>
      <c r="B77" s="39"/>
      <c r="C77" s="40"/>
      <c r="D77" s="40"/>
      <c r="E77" s="34" t="s">
        <v>353</v>
      </c>
      <c r="F77" s="40"/>
      <c r="G77" s="40"/>
      <c r="H77" s="40"/>
      <c r="I77" s="40"/>
      <c r="J77" s="42"/>
    </row>
    <row r="78" spans="1:16" x14ac:dyDescent="0.25">
      <c r="A78" s="32" t="s">
        <v>120</v>
      </c>
      <c r="B78" s="39"/>
      <c r="C78" s="40"/>
      <c r="D78" s="40"/>
      <c r="E78" s="46" t="s">
        <v>352</v>
      </c>
      <c r="F78" s="40"/>
      <c r="G78" s="40"/>
      <c r="H78" s="40"/>
      <c r="I78" s="40"/>
      <c r="J78" s="42"/>
    </row>
    <row r="79" spans="1:16" ht="105" x14ac:dyDescent="0.25">
      <c r="A79" s="32" t="s">
        <v>77</v>
      </c>
      <c r="B79" s="39"/>
      <c r="C79" s="40"/>
      <c r="D79" s="40"/>
      <c r="E79" s="34" t="s">
        <v>248</v>
      </c>
      <c r="F79" s="40"/>
      <c r="G79" s="40"/>
      <c r="H79" s="40"/>
      <c r="I79" s="40"/>
      <c r="J79" s="42"/>
    </row>
    <row r="80" spans="1:16" x14ac:dyDescent="0.25">
      <c r="A80" s="32" t="s">
        <v>70</v>
      </c>
      <c r="B80" s="32">
        <v>18</v>
      </c>
      <c r="C80" s="33" t="s">
        <v>249</v>
      </c>
      <c r="D80" s="32" t="s">
        <v>72</v>
      </c>
      <c r="E80" s="34" t="s">
        <v>250</v>
      </c>
      <c r="F80" s="35" t="s">
        <v>142</v>
      </c>
      <c r="G80" s="36">
        <v>451.68799999999999</v>
      </c>
      <c r="H80" s="37">
        <v>0</v>
      </c>
      <c r="I80" s="37">
        <f>ROUND(G80*H80,P4)</f>
        <v>0</v>
      </c>
      <c r="J80" s="35" t="s">
        <v>75</v>
      </c>
      <c r="O80" s="38">
        <f>I80*0.21</f>
        <v>0</v>
      </c>
      <c r="P80">
        <v>3</v>
      </c>
    </row>
    <row r="81" spans="1:16" x14ac:dyDescent="0.25">
      <c r="A81" s="32" t="s">
        <v>76</v>
      </c>
      <c r="B81" s="39"/>
      <c r="C81" s="40"/>
      <c r="D81" s="40"/>
      <c r="E81" s="34" t="s">
        <v>251</v>
      </c>
      <c r="F81" s="40"/>
      <c r="G81" s="40"/>
      <c r="H81" s="40"/>
      <c r="I81" s="40"/>
      <c r="J81" s="42"/>
    </row>
    <row r="82" spans="1:16" ht="45" x14ac:dyDescent="0.25">
      <c r="A82" s="32" t="s">
        <v>120</v>
      </c>
      <c r="B82" s="39"/>
      <c r="C82" s="40"/>
      <c r="D82" s="40"/>
      <c r="E82" s="46" t="s">
        <v>354</v>
      </c>
      <c r="F82" s="40"/>
      <c r="G82" s="40"/>
      <c r="H82" s="40"/>
      <c r="I82" s="40"/>
      <c r="J82" s="42"/>
    </row>
    <row r="83" spans="1:16" ht="195" x14ac:dyDescent="0.25">
      <c r="A83" s="32" t="s">
        <v>77</v>
      </c>
      <c r="B83" s="39"/>
      <c r="C83" s="40"/>
      <c r="D83" s="40"/>
      <c r="E83" s="34" t="s">
        <v>253</v>
      </c>
      <c r="F83" s="40"/>
      <c r="G83" s="40"/>
      <c r="H83" s="40"/>
      <c r="I83" s="40"/>
      <c r="J83" s="42"/>
    </row>
    <row r="84" spans="1:16" x14ac:dyDescent="0.25">
      <c r="A84" s="32" t="s">
        <v>70</v>
      </c>
      <c r="B84" s="32">
        <v>19</v>
      </c>
      <c r="C84" s="33" t="s">
        <v>254</v>
      </c>
      <c r="D84" s="32" t="s">
        <v>72</v>
      </c>
      <c r="E84" s="34" t="s">
        <v>255</v>
      </c>
      <c r="F84" s="35" t="s">
        <v>142</v>
      </c>
      <c r="G84" s="36">
        <v>535.24699999999996</v>
      </c>
      <c r="H84" s="37">
        <v>0</v>
      </c>
      <c r="I84" s="37">
        <f>ROUND(G84*H84,P4)</f>
        <v>0</v>
      </c>
      <c r="J84" s="35" t="s">
        <v>75</v>
      </c>
      <c r="O84" s="38">
        <f>I84*0.21</f>
        <v>0</v>
      </c>
      <c r="P84">
        <v>3</v>
      </c>
    </row>
    <row r="85" spans="1:16" x14ac:dyDescent="0.25">
      <c r="A85" s="32" t="s">
        <v>76</v>
      </c>
      <c r="B85" s="39"/>
      <c r="C85" s="40"/>
      <c r="D85" s="40"/>
      <c r="E85" s="34" t="s">
        <v>256</v>
      </c>
      <c r="F85" s="40"/>
      <c r="G85" s="40"/>
      <c r="H85" s="40"/>
      <c r="I85" s="40"/>
      <c r="J85" s="42"/>
    </row>
    <row r="86" spans="1:16" ht="45" x14ac:dyDescent="0.25">
      <c r="A86" s="32" t="s">
        <v>120</v>
      </c>
      <c r="B86" s="39"/>
      <c r="C86" s="40"/>
      <c r="D86" s="40"/>
      <c r="E86" s="46" t="s">
        <v>355</v>
      </c>
      <c r="F86" s="40"/>
      <c r="G86" s="40"/>
      <c r="H86" s="40"/>
      <c r="I86" s="40"/>
      <c r="J86" s="42"/>
    </row>
    <row r="87" spans="1:16" ht="195" x14ac:dyDescent="0.25">
      <c r="A87" s="32" t="s">
        <v>77</v>
      </c>
      <c r="B87" s="39"/>
      <c r="C87" s="40"/>
      <c r="D87" s="40"/>
      <c r="E87" s="34" t="s">
        <v>253</v>
      </c>
      <c r="F87" s="40"/>
      <c r="G87" s="40"/>
      <c r="H87" s="40"/>
      <c r="I87" s="40"/>
      <c r="J87" s="42"/>
    </row>
    <row r="88" spans="1:16" x14ac:dyDescent="0.25">
      <c r="A88" s="32" t="s">
        <v>70</v>
      </c>
      <c r="B88" s="32">
        <v>20</v>
      </c>
      <c r="C88" s="33" t="s">
        <v>262</v>
      </c>
      <c r="D88" s="32" t="s">
        <v>72</v>
      </c>
      <c r="E88" s="34" t="s">
        <v>263</v>
      </c>
      <c r="F88" s="35" t="s">
        <v>155</v>
      </c>
      <c r="G88" s="36">
        <v>152</v>
      </c>
      <c r="H88" s="37">
        <v>0</v>
      </c>
      <c r="I88" s="37">
        <f>ROUND(G88*H88,P4)</f>
        <v>0</v>
      </c>
      <c r="J88" s="35" t="s">
        <v>75</v>
      </c>
      <c r="O88" s="38">
        <f>I88*0.21</f>
        <v>0</v>
      </c>
      <c r="P88">
        <v>3</v>
      </c>
    </row>
    <row r="89" spans="1:16" ht="30" x14ac:dyDescent="0.25">
      <c r="A89" s="32" t="s">
        <v>76</v>
      </c>
      <c r="B89" s="39"/>
      <c r="C89" s="40"/>
      <c r="D89" s="40"/>
      <c r="E89" s="34" t="s">
        <v>264</v>
      </c>
      <c r="F89" s="40"/>
      <c r="G89" s="40"/>
      <c r="H89" s="40"/>
      <c r="I89" s="40"/>
      <c r="J89" s="42"/>
    </row>
    <row r="90" spans="1:16" x14ac:dyDescent="0.25">
      <c r="A90" s="32" t="s">
        <v>120</v>
      </c>
      <c r="B90" s="39"/>
      <c r="C90" s="40"/>
      <c r="D90" s="40"/>
      <c r="E90" s="46" t="s">
        <v>356</v>
      </c>
      <c r="F90" s="40"/>
      <c r="G90" s="40"/>
      <c r="H90" s="40"/>
      <c r="I90" s="40"/>
      <c r="J90" s="42"/>
    </row>
    <row r="91" spans="1:16" ht="75" x14ac:dyDescent="0.25">
      <c r="A91" s="32" t="s">
        <v>77</v>
      </c>
      <c r="B91" s="39"/>
      <c r="C91" s="40"/>
      <c r="D91" s="40"/>
      <c r="E91" s="34" t="s">
        <v>266</v>
      </c>
      <c r="F91" s="40"/>
      <c r="G91" s="40"/>
      <c r="H91" s="40"/>
      <c r="I91" s="40"/>
      <c r="J91" s="42"/>
    </row>
    <row r="92" spans="1:16" x14ac:dyDescent="0.25">
      <c r="A92" s="26" t="s">
        <v>67</v>
      </c>
      <c r="B92" s="27"/>
      <c r="C92" s="28" t="s">
        <v>267</v>
      </c>
      <c r="D92" s="29"/>
      <c r="E92" s="26" t="s">
        <v>268</v>
      </c>
      <c r="F92" s="29"/>
      <c r="G92" s="29"/>
      <c r="H92" s="29"/>
      <c r="I92" s="30">
        <f>SUMIFS(I93:I110,A93:A110,"P")</f>
        <v>0</v>
      </c>
      <c r="J92" s="31"/>
    </row>
    <row r="93" spans="1:16" x14ac:dyDescent="0.25">
      <c r="A93" s="32" t="s">
        <v>70</v>
      </c>
      <c r="B93" s="32">
        <v>21</v>
      </c>
      <c r="C93" s="33" t="s">
        <v>279</v>
      </c>
      <c r="D93" s="32" t="s">
        <v>91</v>
      </c>
      <c r="E93" s="34" t="s">
        <v>280</v>
      </c>
      <c r="F93" s="35" t="s">
        <v>108</v>
      </c>
      <c r="G93" s="36">
        <v>15</v>
      </c>
      <c r="H93" s="37">
        <v>0</v>
      </c>
      <c r="I93" s="37">
        <f>ROUND(G93*H93,P4)</f>
        <v>0</v>
      </c>
      <c r="J93" s="35" t="s">
        <v>75</v>
      </c>
      <c r="O93" s="38">
        <f>I93*0.21</f>
        <v>0</v>
      </c>
      <c r="P93">
        <v>3</v>
      </c>
    </row>
    <row r="94" spans="1:16" x14ac:dyDescent="0.25">
      <c r="A94" s="32" t="s">
        <v>76</v>
      </c>
      <c r="B94" s="39"/>
      <c r="C94" s="40"/>
      <c r="D94" s="40"/>
      <c r="E94" s="34" t="s">
        <v>281</v>
      </c>
      <c r="F94" s="40"/>
      <c r="G94" s="40"/>
      <c r="H94" s="40"/>
      <c r="I94" s="40"/>
      <c r="J94" s="42"/>
    </row>
    <row r="95" spans="1:16" ht="90" x14ac:dyDescent="0.25">
      <c r="A95" s="32" t="s">
        <v>77</v>
      </c>
      <c r="B95" s="39"/>
      <c r="C95" s="40"/>
      <c r="D95" s="40"/>
      <c r="E95" s="34" t="s">
        <v>282</v>
      </c>
      <c r="F95" s="40"/>
      <c r="G95" s="40"/>
      <c r="H95" s="40"/>
      <c r="I95" s="40"/>
      <c r="J95" s="42"/>
    </row>
    <row r="96" spans="1:16" x14ac:dyDescent="0.25">
      <c r="A96" s="32" t="s">
        <v>70</v>
      </c>
      <c r="B96" s="32">
        <v>22</v>
      </c>
      <c r="C96" s="33" t="s">
        <v>279</v>
      </c>
      <c r="D96" s="32" t="s">
        <v>95</v>
      </c>
      <c r="E96" s="34" t="s">
        <v>280</v>
      </c>
      <c r="F96" s="35" t="s">
        <v>108</v>
      </c>
      <c r="G96" s="36">
        <v>2</v>
      </c>
      <c r="H96" s="37">
        <v>0</v>
      </c>
      <c r="I96" s="37">
        <f>ROUND(G96*H96,P4)</f>
        <v>0</v>
      </c>
      <c r="J96" s="35" t="s">
        <v>75</v>
      </c>
      <c r="O96" s="38">
        <f>I96*0.21</f>
        <v>0</v>
      </c>
      <c r="P96">
        <v>3</v>
      </c>
    </row>
    <row r="97" spans="1:16" ht="30" x14ac:dyDescent="0.25">
      <c r="A97" s="32" t="s">
        <v>76</v>
      </c>
      <c r="B97" s="39"/>
      <c r="C97" s="40"/>
      <c r="D97" s="40"/>
      <c r="E97" s="34" t="s">
        <v>283</v>
      </c>
      <c r="F97" s="40"/>
      <c r="G97" s="40"/>
      <c r="H97" s="40"/>
      <c r="I97" s="40"/>
      <c r="J97" s="42"/>
    </row>
    <row r="98" spans="1:16" ht="90" x14ac:dyDescent="0.25">
      <c r="A98" s="32" t="s">
        <v>77</v>
      </c>
      <c r="B98" s="39"/>
      <c r="C98" s="40"/>
      <c r="D98" s="40"/>
      <c r="E98" s="34" t="s">
        <v>282</v>
      </c>
      <c r="F98" s="40"/>
      <c r="G98" s="40"/>
      <c r="H98" s="40"/>
      <c r="I98" s="40"/>
      <c r="J98" s="42"/>
    </row>
    <row r="99" spans="1:16" x14ac:dyDescent="0.25">
      <c r="A99" s="32" t="s">
        <v>70</v>
      </c>
      <c r="B99" s="32">
        <v>23</v>
      </c>
      <c r="C99" s="33" t="s">
        <v>306</v>
      </c>
      <c r="D99" s="32" t="s">
        <v>72</v>
      </c>
      <c r="E99" s="34" t="s">
        <v>307</v>
      </c>
      <c r="F99" s="35" t="s">
        <v>132</v>
      </c>
      <c r="G99" s="36">
        <v>612.71299999999997</v>
      </c>
      <c r="H99" s="37">
        <v>0</v>
      </c>
      <c r="I99" s="37">
        <f>ROUND(G99*H99,P4)</f>
        <v>0</v>
      </c>
      <c r="J99" s="35" t="s">
        <v>75</v>
      </c>
      <c r="O99" s="38">
        <f>I99*0.21</f>
        <v>0</v>
      </c>
      <c r="P99">
        <v>3</v>
      </c>
    </row>
    <row r="100" spans="1:16" x14ac:dyDescent="0.25">
      <c r="A100" s="32" t="s">
        <v>76</v>
      </c>
      <c r="B100" s="39"/>
      <c r="C100" s="40"/>
      <c r="D100" s="40"/>
      <c r="E100" s="34" t="s">
        <v>303</v>
      </c>
      <c r="F100" s="40"/>
      <c r="G100" s="40"/>
      <c r="H100" s="40"/>
      <c r="I100" s="40"/>
      <c r="J100" s="42"/>
    </row>
    <row r="101" spans="1:16" ht="45" x14ac:dyDescent="0.25">
      <c r="A101" s="32" t="s">
        <v>120</v>
      </c>
      <c r="B101" s="39"/>
      <c r="C101" s="40"/>
      <c r="D101" s="40"/>
      <c r="E101" s="46" t="s">
        <v>357</v>
      </c>
      <c r="F101" s="40"/>
      <c r="G101" s="40"/>
      <c r="H101" s="40"/>
      <c r="I101" s="40"/>
      <c r="J101" s="42"/>
    </row>
    <row r="102" spans="1:16" ht="105" x14ac:dyDescent="0.25">
      <c r="A102" s="32" t="s">
        <v>77</v>
      </c>
      <c r="B102" s="39"/>
      <c r="C102" s="40"/>
      <c r="D102" s="40"/>
      <c r="E102" s="34" t="s">
        <v>305</v>
      </c>
      <c r="F102" s="40"/>
      <c r="G102" s="40"/>
      <c r="H102" s="40"/>
      <c r="I102" s="40"/>
      <c r="J102" s="42"/>
    </row>
    <row r="103" spans="1:16" x14ac:dyDescent="0.25">
      <c r="A103" s="32" t="s">
        <v>70</v>
      </c>
      <c r="B103" s="32">
        <v>24</v>
      </c>
      <c r="C103" s="33" t="s">
        <v>309</v>
      </c>
      <c r="D103" s="32" t="s">
        <v>72</v>
      </c>
      <c r="E103" s="34" t="s">
        <v>310</v>
      </c>
      <c r="F103" s="35" t="s">
        <v>155</v>
      </c>
      <c r="G103" s="36">
        <v>152</v>
      </c>
      <c r="H103" s="37">
        <v>0</v>
      </c>
      <c r="I103" s="37">
        <f>ROUND(G103*H103,P4)</f>
        <v>0</v>
      </c>
      <c r="J103" s="35" t="s">
        <v>75</v>
      </c>
      <c r="O103" s="38">
        <f>I103*0.21</f>
        <v>0</v>
      </c>
      <c r="P103">
        <v>3</v>
      </c>
    </row>
    <row r="104" spans="1:16" ht="30" x14ac:dyDescent="0.25">
      <c r="A104" s="32" t="s">
        <v>76</v>
      </c>
      <c r="B104" s="39"/>
      <c r="C104" s="40"/>
      <c r="D104" s="40"/>
      <c r="E104" s="34" t="s">
        <v>311</v>
      </c>
      <c r="F104" s="40"/>
      <c r="G104" s="40"/>
      <c r="H104" s="40"/>
      <c r="I104" s="40"/>
      <c r="J104" s="42"/>
    </row>
    <row r="105" spans="1:16" x14ac:dyDescent="0.25">
      <c r="A105" s="32" t="s">
        <v>120</v>
      </c>
      <c r="B105" s="39"/>
      <c r="C105" s="40"/>
      <c r="D105" s="40"/>
      <c r="E105" s="46" t="s">
        <v>356</v>
      </c>
      <c r="F105" s="40"/>
      <c r="G105" s="40"/>
      <c r="H105" s="40"/>
      <c r="I105" s="40"/>
      <c r="J105" s="42"/>
    </row>
    <row r="106" spans="1:16" ht="75" x14ac:dyDescent="0.25">
      <c r="A106" s="32" t="s">
        <v>77</v>
      </c>
      <c r="B106" s="39"/>
      <c r="C106" s="40"/>
      <c r="D106" s="40"/>
      <c r="E106" s="34" t="s">
        <v>312</v>
      </c>
      <c r="F106" s="40"/>
      <c r="G106" s="40"/>
      <c r="H106" s="40"/>
      <c r="I106" s="40"/>
      <c r="J106" s="42"/>
    </row>
    <row r="107" spans="1:16" x14ac:dyDescent="0.25">
      <c r="A107" s="32" t="s">
        <v>70</v>
      </c>
      <c r="B107" s="32">
        <v>25</v>
      </c>
      <c r="C107" s="33" t="s">
        <v>317</v>
      </c>
      <c r="D107" s="32" t="s">
        <v>72</v>
      </c>
      <c r="E107" s="34" t="s">
        <v>318</v>
      </c>
      <c r="F107" s="35" t="s">
        <v>155</v>
      </c>
      <c r="G107" s="36">
        <v>187.5</v>
      </c>
      <c r="H107" s="37">
        <v>0</v>
      </c>
      <c r="I107" s="37">
        <f>ROUND(G107*H107,P4)</f>
        <v>0</v>
      </c>
      <c r="J107" s="35" t="s">
        <v>75</v>
      </c>
      <c r="O107" s="38">
        <f>I107*0.21</f>
        <v>0</v>
      </c>
      <c r="P107">
        <v>3</v>
      </c>
    </row>
    <row r="108" spans="1:16" ht="75" x14ac:dyDescent="0.25">
      <c r="A108" s="32" t="s">
        <v>76</v>
      </c>
      <c r="B108" s="39"/>
      <c r="C108" s="40"/>
      <c r="D108" s="40"/>
      <c r="E108" s="34" t="s">
        <v>358</v>
      </c>
      <c r="F108" s="40"/>
      <c r="G108" s="40"/>
      <c r="H108" s="40"/>
      <c r="I108" s="40"/>
      <c r="J108" s="42"/>
    </row>
    <row r="109" spans="1:16" x14ac:dyDescent="0.25">
      <c r="A109" s="32" t="s">
        <v>120</v>
      </c>
      <c r="B109" s="39"/>
      <c r="C109" s="40"/>
      <c r="D109" s="40"/>
      <c r="E109" s="46" t="s">
        <v>329</v>
      </c>
      <c r="F109" s="40"/>
      <c r="G109" s="40"/>
      <c r="H109" s="40"/>
      <c r="I109" s="40"/>
      <c r="J109" s="42"/>
    </row>
    <row r="110" spans="1:16" ht="90" x14ac:dyDescent="0.25">
      <c r="A110" s="32" t="s">
        <v>77</v>
      </c>
      <c r="B110" s="43"/>
      <c r="C110" s="44"/>
      <c r="D110" s="44"/>
      <c r="E110" s="34" t="s">
        <v>320</v>
      </c>
      <c r="F110" s="44"/>
      <c r="G110" s="44"/>
      <c r="H110" s="44"/>
      <c r="I110" s="44"/>
      <c r="J110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19</v>
      </c>
      <c r="I3" s="21">
        <f>SUMIFS(I8:I66,A8:A66,"SD")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19</v>
      </c>
      <c r="D4" s="50"/>
      <c r="E4" s="19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1670.4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41" t="s">
        <v>72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359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SUMIFS(I14:I25,A14:A25,"P")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149</v>
      </c>
      <c r="D14" s="32" t="s">
        <v>72</v>
      </c>
      <c r="E14" s="34" t="s">
        <v>150</v>
      </c>
      <c r="F14" s="35" t="s">
        <v>142</v>
      </c>
      <c r="G14" s="36">
        <v>34.337000000000003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45" x14ac:dyDescent="0.25">
      <c r="A15" s="32" t="s">
        <v>76</v>
      </c>
      <c r="B15" s="39"/>
      <c r="C15" s="40"/>
      <c r="D15" s="40"/>
      <c r="E15" s="34" t="s">
        <v>360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361</v>
      </c>
      <c r="F16" s="40"/>
      <c r="G16" s="40"/>
      <c r="H16" s="40"/>
      <c r="I16" s="40"/>
      <c r="J16" s="42"/>
    </row>
    <row r="17" spans="1:16" ht="120" x14ac:dyDescent="0.25">
      <c r="A17" s="32" t="s">
        <v>77</v>
      </c>
      <c r="B17" s="39"/>
      <c r="C17" s="40"/>
      <c r="D17" s="40"/>
      <c r="E17" s="34" t="s">
        <v>145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170</v>
      </c>
      <c r="D18" s="32" t="s">
        <v>72</v>
      </c>
      <c r="E18" s="34" t="s">
        <v>171</v>
      </c>
      <c r="F18" s="35" t="s">
        <v>142</v>
      </c>
      <c r="G18" s="36">
        <v>220.2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45" x14ac:dyDescent="0.25">
      <c r="A19" s="32" t="s">
        <v>76</v>
      </c>
      <c r="B19" s="39"/>
      <c r="C19" s="40"/>
      <c r="D19" s="40"/>
      <c r="E19" s="34" t="s">
        <v>330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362</v>
      </c>
      <c r="F20" s="40"/>
      <c r="G20" s="40"/>
      <c r="H20" s="40"/>
      <c r="I20" s="40"/>
      <c r="J20" s="42"/>
    </row>
    <row r="21" spans="1:16" ht="120" x14ac:dyDescent="0.25">
      <c r="A21" s="32" t="s">
        <v>77</v>
      </c>
      <c r="B21" s="39"/>
      <c r="C21" s="40"/>
      <c r="D21" s="40"/>
      <c r="E21" s="34" t="s">
        <v>174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175</v>
      </c>
      <c r="D22" s="32" t="s">
        <v>72</v>
      </c>
      <c r="E22" s="34" t="s">
        <v>176</v>
      </c>
      <c r="F22" s="35" t="s">
        <v>155</v>
      </c>
      <c r="G22" s="36">
        <v>2460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177</v>
      </c>
      <c r="F23" s="40"/>
      <c r="G23" s="40"/>
      <c r="H23" s="40"/>
      <c r="I23" s="40"/>
      <c r="J23" s="42"/>
    </row>
    <row r="24" spans="1:16" x14ac:dyDescent="0.25">
      <c r="A24" s="32" t="s">
        <v>120</v>
      </c>
      <c r="B24" s="39"/>
      <c r="C24" s="40"/>
      <c r="D24" s="40"/>
      <c r="E24" s="46" t="s">
        <v>363</v>
      </c>
      <c r="F24" s="40"/>
      <c r="G24" s="40"/>
      <c r="H24" s="40"/>
      <c r="I24" s="40"/>
      <c r="J24" s="42"/>
    </row>
    <row r="25" spans="1:16" ht="120" x14ac:dyDescent="0.25">
      <c r="A25" s="32" t="s">
        <v>77</v>
      </c>
      <c r="B25" s="39"/>
      <c r="C25" s="40"/>
      <c r="D25" s="40"/>
      <c r="E25" s="34" t="s">
        <v>174</v>
      </c>
      <c r="F25" s="40"/>
      <c r="G25" s="40"/>
      <c r="H25" s="40"/>
      <c r="I25" s="40"/>
      <c r="J25" s="42"/>
    </row>
    <row r="26" spans="1:16" x14ac:dyDescent="0.25">
      <c r="A26" s="26" t="s">
        <v>67</v>
      </c>
      <c r="B26" s="27"/>
      <c r="C26" s="28" t="s">
        <v>212</v>
      </c>
      <c r="D26" s="29"/>
      <c r="E26" s="26" t="s">
        <v>213</v>
      </c>
      <c r="F26" s="29"/>
      <c r="G26" s="29"/>
      <c r="H26" s="29"/>
      <c r="I26" s="30">
        <f>SUMIFS(I27:I46,A27:A46,"P")</f>
        <v>0</v>
      </c>
      <c r="J26" s="31"/>
    </row>
    <row r="27" spans="1:16" x14ac:dyDescent="0.25">
      <c r="A27" s="32" t="s">
        <v>70</v>
      </c>
      <c r="B27" s="32">
        <v>5</v>
      </c>
      <c r="C27" s="33" t="s">
        <v>229</v>
      </c>
      <c r="D27" s="32" t="s">
        <v>72</v>
      </c>
      <c r="E27" s="34" t="s">
        <v>230</v>
      </c>
      <c r="F27" s="35" t="s">
        <v>142</v>
      </c>
      <c r="G27" s="36">
        <v>330.3</v>
      </c>
      <c r="H27" s="37">
        <v>0</v>
      </c>
      <c r="I27" s="37">
        <f>ROUND(G27*H27,P4)</f>
        <v>0</v>
      </c>
      <c r="J27" s="35" t="s">
        <v>75</v>
      </c>
      <c r="O27" s="38">
        <f>I27*0.21</f>
        <v>0</v>
      </c>
      <c r="P27">
        <v>3</v>
      </c>
    </row>
    <row r="28" spans="1:16" ht="60" x14ac:dyDescent="0.25">
      <c r="A28" s="32" t="s">
        <v>76</v>
      </c>
      <c r="B28" s="39"/>
      <c r="C28" s="40"/>
      <c r="D28" s="40"/>
      <c r="E28" s="34" t="s">
        <v>231</v>
      </c>
      <c r="F28" s="40"/>
      <c r="G28" s="40"/>
      <c r="H28" s="40"/>
      <c r="I28" s="40"/>
      <c r="J28" s="42"/>
    </row>
    <row r="29" spans="1:16" x14ac:dyDescent="0.25">
      <c r="A29" s="32" t="s">
        <v>120</v>
      </c>
      <c r="B29" s="39"/>
      <c r="C29" s="40"/>
      <c r="D29" s="40"/>
      <c r="E29" s="46" t="s">
        <v>364</v>
      </c>
      <c r="F29" s="40"/>
      <c r="G29" s="40"/>
      <c r="H29" s="40"/>
      <c r="I29" s="40"/>
      <c r="J29" s="42"/>
    </row>
    <row r="30" spans="1:16" ht="120" x14ac:dyDescent="0.25">
      <c r="A30" s="32" t="s">
        <v>77</v>
      </c>
      <c r="B30" s="39"/>
      <c r="C30" s="40"/>
      <c r="D30" s="40"/>
      <c r="E30" s="34" t="s">
        <v>233</v>
      </c>
      <c r="F30" s="40"/>
      <c r="G30" s="40"/>
      <c r="H30" s="40"/>
      <c r="I30" s="40"/>
      <c r="J30" s="42"/>
    </row>
    <row r="31" spans="1:16" x14ac:dyDescent="0.25">
      <c r="A31" s="32" t="s">
        <v>70</v>
      </c>
      <c r="B31" s="32">
        <v>6</v>
      </c>
      <c r="C31" s="33" t="s">
        <v>234</v>
      </c>
      <c r="D31" s="32"/>
      <c r="E31" s="34" t="s">
        <v>235</v>
      </c>
      <c r="F31" s="35" t="s">
        <v>132</v>
      </c>
      <c r="G31" s="36">
        <v>312.14999999999998</v>
      </c>
      <c r="H31" s="37">
        <v>0</v>
      </c>
      <c r="I31" s="37">
        <f>ROUND(G31*H31,P4)</f>
        <v>0</v>
      </c>
      <c r="J31" s="35" t="s">
        <v>75</v>
      </c>
      <c r="O31" s="38">
        <f>I31*0.21</f>
        <v>0</v>
      </c>
      <c r="P31">
        <v>3</v>
      </c>
    </row>
    <row r="32" spans="1:16" ht="45" x14ac:dyDescent="0.25">
      <c r="A32" s="32" t="s">
        <v>76</v>
      </c>
      <c r="B32" s="39"/>
      <c r="C32" s="40"/>
      <c r="D32" s="40"/>
      <c r="E32" s="34" t="s">
        <v>365</v>
      </c>
      <c r="F32" s="40"/>
      <c r="G32" s="40"/>
      <c r="H32" s="40"/>
      <c r="I32" s="40"/>
      <c r="J32" s="42"/>
    </row>
    <row r="33" spans="1:16" x14ac:dyDescent="0.25">
      <c r="A33" s="32" t="s">
        <v>120</v>
      </c>
      <c r="B33" s="39"/>
      <c r="C33" s="40"/>
      <c r="D33" s="40"/>
      <c r="E33" s="46" t="s">
        <v>366</v>
      </c>
      <c r="F33" s="40"/>
      <c r="G33" s="40"/>
      <c r="H33" s="40"/>
      <c r="I33" s="40"/>
      <c r="J33" s="42"/>
    </row>
    <row r="34" spans="1:16" ht="120" x14ac:dyDescent="0.25">
      <c r="A34" s="32" t="s">
        <v>77</v>
      </c>
      <c r="B34" s="39"/>
      <c r="C34" s="40"/>
      <c r="D34" s="40"/>
      <c r="E34" s="34" t="s">
        <v>238</v>
      </c>
      <c r="F34" s="40"/>
      <c r="G34" s="40"/>
      <c r="H34" s="40"/>
      <c r="I34" s="40"/>
      <c r="J34" s="42"/>
    </row>
    <row r="35" spans="1:16" x14ac:dyDescent="0.25">
      <c r="A35" s="32" t="s">
        <v>70</v>
      </c>
      <c r="B35" s="32">
        <v>7</v>
      </c>
      <c r="C35" s="33" t="s">
        <v>239</v>
      </c>
      <c r="D35" s="32"/>
      <c r="E35" s="34" t="s">
        <v>240</v>
      </c>
      <c r="F35" s="35" t="s">
        <v>132</v>
      </c>
      <c r="G35" s="36">
        <v>312.14999999999998</v>
      </c>
      <c r="H35" s="37">
        <v>0</v>
      </c>
      <c r="I35" s="37">
        <f>ROUND(G35*H35,P4)</f>
        <v>0</v>
      </c>
      <c r="J35" s="35" t="s">
        <v>75</v>
      </c>
      <c r="O35" s="38">
        <f>I35*0.21</f>
        <v>0</v>
      </c>
      <c r="P35">
        <v>3</v>
      </c>
    </row>
    <row r="36" spans="1:16" ht="45" x14ac:dyDescent="0.25">
      <c r="A36" s="32" t="s">
        <v>76</v>
      </c>
      <c r="B36" s="39"/>
      <c r="C36" s="40"/>
      <c r="D36" s="40"/>
      <c r="E36" s="34" t="s">
        <v>367</v>
      </c>
      <c r="F36" s="40"/>
      <c r="G36" s="40"/>
      <c r="H36" s="40"/>
      <c r="I36" s="40"/>
      <c r="J36" s="42"/>
    </row>
    <row r="37" spans="1:16" x14ac:dyDescent="0.25">
      <c r="A37" s="32" t="s">
        <v>120</v>
      </c>
      <c r="B37" s="39"/>
      <c r="C37" s="40"/>
      <c r="D37" s="40"/>
      <c r="E37" s="46" t="s">
        <v>368</v>
      </c>
      <c r="F37" s="40"/>
      <c r="G37" s="40"/>
      <c r="H37" s="40"/>
      <c r="I37" s="40"/>
      <c r="J37" s="42"/>
    </row>
    <row r="38" spans="1:16" ht="120" x14ac:dyDescent="0.25">
      <c r="A38" s="32" t="s">
        <v>77</v>
      </c>
      <c r="B38" s="39"/>
      <c r="C38" s="40"/>
      <c r="D38" s="40"/>
      <c r="E38" s="34" t="s">
        <v>238</v>
      </c>
      <c r="F38" s="40"/>
      <c r="G38" s="40"/>
      <c r="H38" s="40"/>
      <c r="I38" s="40"/>
      <c r="J38" s="42"/>
    </row>
    <row r="39" spans="1:16" x14ac:dyDescent="0.25">
      <c r="A39" s="32" t="s">
        <v>70</v>
      </c>
      <c r="B39" s="32">
        <v>8</v>
      </c>
      <c r="C39" s="33" t="s">
        <v>249</v>
      </c>
      <c r="D39" s="32" t="s">
        <v>72</v>
      </c>
      <c r="E39" s="34" t="s">
        <v>250</v>
      </c>
      <c r="F39" s="35" t="s">
        <v>142</v>
      </c>
      <c r="G39" s="36">
        <v>15.608000000000001</v>
      </c>
      <c r="H39" s="37">
        <v>0</v>
      </c>
      <c r="I39" s="37">
        <f>ROUND(G39*H39,P4)</f>
        <v>0</v>
      </c>
      <c r="J39" s="35" t="s">
        <v>75</v>
      </c>
      <c r="O39" s="38">
        <f>I39*0.21</f>
        <v>0</v>
      </c>
      <c r="P39">
        <v>3</v>
      </c>
    </row>
    <row r="40" spans="1:16" ht="45" x14ac:dyDescent="0.25">
      <c r="A40" s="32" t="s">
        <v>76</v>
      </c>
      <c r="B40" s="39"/>
      <c r="C40" s="40"/>
      <c r="D40" s="40"/>
      <c r="E40" s="34" t="s">
        <v>369</v>
      </c>
      <c r="F40" s="40"/>
      <c r="G40" s="40"/>
      <c r="H40" s="40"/>
      <c r="I40" s="40"/>
      <c r="J40" s="42"/>
    </row>
    <row r="41" spans="1:16" x14ac:dyDescent="0.25">
      <c r="A41" s="32" t="s">
        <v>120</v>
      </c>
      <c r="B41" s="39"/>
      <c r="C41" s="40"/>
      <c r="D41" s="40"/>
      <c r="E41" s="46" t="s">
        <v>370</v>
      </c>
      <c r="F41" s="40"/>
      <c r="G41" s="40"/>
      <c r="H41" s="40"/>
      <c r="I41" s="40"/>
      <c r="J41" s="42"/>
    </row>
    <row r="42" spans="1:16" ht="195" x14ac:dyDescent="0.25">
      <c r="A42" s="32" t="s">
        <v>77</v>
      </c>
      <c r="B42" s="39"/>
      <c r="C42" s="40"/>
      <c r="D42" s="40"/>
      <c r="E42" s="34" t="s">
        <v>253</v>
      </c>
      <c r="F42" s="40"/>
      <c r="G42" s="40"/>
      <c r="H42" s="40"/>
      <c r="I42" s="40"/>
      <c r="J42" s="42"/>
    </row>
    <row r="43" spans="1:16" x14ac:dyDescent="0.25">
      <c r="A43" s="32" t="s">
        <v>70</v>
      </c>
      <c r="B43" s="32">
        <v>9</v>
      </c>
      <c r="C43" s="33" t="s">
        <v>254</v>
      </c>
      <c r="D43" s="32" t="s">
        <v>72</v>
      </c>
      <c r="E43" s="34" t="s">
        <v>255</v>
      </c>
      <c r="F43" s="35" t="s">
        <v>142</v>
      </c>
      <c r="G43" s="36">
        <v>18.728999999999999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ht="45" x14ac:dyDescent="0.25">
      <c r="A44" s="32" t="s">
        <v>76</v>
      </c>
      <c r="B44" s="39"/>
      <c r="C44" s="40"/>
      <c r="D44" s="40"/>
      <c r="E44" s="34" t="s">
        <v>371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372</v>
      </c>
      <c r="F45" s="40"/>
      <c r="G45" s="40"/>
      <c r="H45" s="40"/>
      <c r="I45" s="40"/>
      <c r="J45" s="42"/>
    </row>
    <row r="46" spans="1:16" ht="195" x14ac:dyDescent="0.25">
      <c r="A46" s="32" t="s">
        <v>77</v>
      </c>
      <c r="B46" s="39"/>
      <c r="C46" s="40"/>
      <c r="D46" s="40"/>
      <c r="E46" s="34" t="s">
        <v>253</v>
      </c>
      <c r="F46" s="40"/>
      <c r="G46" s="40"/>
      <c r="H46" s="40"/>
      <c r="I46" s="40"/>
      <c r="J46" s="42"/>
    </row>
    <row r="47" spans="1:16" x14ac:dyDescent="0.25">
      <c r="A47" s="26" t="s">
        <v>67</v>
      </c>
      <c r="B47" s="27"/>
      <c r="C47" s="28" t="s">
        <v>267</v>
      </c>
      <c r="D47" s="29"/>
      <c r="E47" s="26" t="s">
        <v>268</v>
      </c>
      <c r="F47" s="29"/>
      <c r="G47" s="29"/>
      <c r="H47" s="29"/>
      <c r="I47" s="30">
        <f>SUMIFS(I48:I66,A48:A66,"P")</f>
        <v>0</v>
      </c>
      <c r="J47" s="31"/>
    </row>
    <row r="48" spans="1:16" x14ac:dyDescent="0.25">
      <c r="A48" s="32" t="s">
        <v>70</v>
      </c>
      <c r="B48" s="32">
        <v>10</v>
      </c>
      <c r="C48" s="33" t="s">
        <v>279</v>
      </c>
      <c r="D48" s="32" t="s">
        <v>91</v>
      </c>
      <c r="E48" s="34" t="s">
        <v>280</v>
      </c>
      <c r="F48" s="35" t="s">
        <v>108</v>
      </c>
      <c r="G48" s="36">
        <v>30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6" x14ac:dyDescent="0.25">
      <c r="A49" s="32" t="s">
        <v>76</v>
      </c>
      <c r="B49" s="39"/>
      <c r="C49" s="40"/>
      <c r="D49" s="40"/>
      <c r="E49" s="34" t="s">
        <v>281</v>
      </c>
      <c r="F49" s="40"/>
      <c r="G49" s="40"/>
      <c r="H49" s="40"/>
      <c r="I49" s="40"/>
      <c r="J49" s="42"/>
    </row>
    <row r="50" spans="1:16" x14ac:dyDescent="0.25">
      <c r="A50" s="32" t="s">
        <v>120</v>
      </c>
      <c r="B50" s="39"/>
      <c r="C50" s="40"/>
      <c r="D50" s="40"/>
      <c r="E50" s="46" t="s">
        <v>373</v>
      </c>
      <c r="F50" s="40"/>
      <c r="G50" s="40"/>
      <c r="H50" s="40"/>
      <c r="I50" s="40"/>
      <c r="J50" s="42"/>
    </row>
    <row r="51" spans="1:16" ht="90" x14ac:dyDescent="0.25">
      <c r="A51" s="32" t="s">
        <v>77</v>
      </c>
      <c r="B51" s="39"/>
      <c r="C51" s="40"/>
      <c r="D51" s="40"/>
      <c r="E51" s="34" t="s">
        <v>282</v>
      </c>
      <c r="F51" s="40"/>
      <c r="G51" s="40"/>
      <c r="H51" s="40"/>
      <c r="I51" s="40"/>
      <c r="J51" s="42"/>
    </row>
    <row r="52" spans="1:16" x14ac:dyDescent="0.25">
      <c r="A52" s="32" t="s">
        <v>70</v>
      </c>
      <c r="B52" s="32">
        <v>11</v>
      </c>
      <c r="C52" s="33" t="s">
        <v>279</v>
      </c>
      <c r="D52" s="32" t="s">
        <v>95</v>
      </c>
      <c r="E52" s="34" t="s">
        <v>280</v>
      </c>
      <c r="F52" s="35" t="s">
        <v>108</v>
      </c>
      <c r="G52" s="36">
        <v>8</v>
      </c>
      <c r="H52" s="37">
        <v>0</v>
      </c>
      <c r="I52" s="37">
        <f>ROUND(G52*H52,P4)</f>
        <v>0</v>
      </c>
      <c r="J52" s="35" t="s">
        <v>75</v>
      </c>
      <c r="O52" s="38">
        <f>I52*0.21</f>
        <v>0</v>
      </c>
      <c r="P52">
        <v>3</v>
      </c>
    </row>
    <row r="53" spans="1:16" ht="30" x14ac:dyDescent="0.25">
      <c r="A53" s="32" t="s">
        <v>76</v>
      </c>
      <c r="B53" s="39"/>
      <c r="C53" s="40"/>
      <c r="D53" s="40"/>
      <c r="E53" s="34" t="s">
        <v>374</v>
      </c>
      <c r="F53" s="40"/>
      <c r="G53" s="40"/>
      <c r="H53" s="40"/>
      <c r="I53" s="40"/>
      <c r="J53" s="42"/>
    </row>
    <row r="54" spans="1:16" x14ac:dyDescent="0.25">
      <c r="A54" s="32" t="s">
        <v>120</v>
      </c>
      <c r="B54" s="39"/>
      <c r="C54" s="40"/>
      <c r="D54" s="40"/>
      <c r="E54" s="46" t="s">
        <v>375</v>
      </c>
      <c r="F54" s="40"/>
      <c r="G54" s="40"/>
      <c r="H54" s="40"/>
      <c r="I54" s="40"/>
      <c r="J54" s="42"/>
    </row>
    <row r="55" spans="1:16" ht="90" x14ac:dyDescent="0.25">
      <c r="A55" s="32" t="s">
        <v>77</v>
      </c>
      <c r="B55" s="39"/>
      <c r="C55" s="40"/>
      <c r="D55" s="40"/>
      <c r="E55" s="34" t="s">
        <v>282</v>
      </c>
      <c r="F55" s="40"/>
      <c r="G55" s="40"/>
      <c r="H55" s="40"/>
      <c r="I55" s="40"/>
      <c r="J55" s="42"/>
    </row>
    <row r="56" spans="1:16" ht="30" x14ac:dyDescent="0.25">
      <c r="A56" s="32" t="s">
        <v>70</v>
      </c>
      <c r="B56" s="32">
        <v>12</v>
      </c>
      <c r="C56" s="33" t="s">
        <v>301</v>
      </c>
      <c r="D56" s="32" t="s">
        <v>72</v>
      </c>
      <c r="E56" s="34" t="s">
        <v>302</v>
      </c>
      <c r="F56" s="35" t="s">
        <v>132</v>
      </c>
      <c r="G56" s="36">
        <v>110.726</v>
      </c>
      <c r="H56" s="37">
        <v>0</v>
      </c>
      <c r="I56" s="37">
        <f>ROUND(G56*H56,P4)</f>
        <v>0</v>
      </c>
      <c r="J56" s="35" t="s">
        <v>75</v>
      </c>
      <c r="O56" s="38">
        <f>I56*0.21</f>
        <v>0</v>
      </c>
      <c r="P56">
        <v>3</v>
      </c>
    </row>
    <row r="57" spans="1:16" x14ac:dyDescent="0.25">
      <c r="A57" s="32" t="s">
        <v>76</v>
      </c>
      <c r="B57" s="39"/>
      <c r="C57" s="40"/>
      <c r="D57" s="40"/>
      <c r="E57" s="34" t="s">
        <v>303</v>
      </c>
      <c r="F57" s="40"/>
      <c r="G57" s="40"/>
      <c r="H57" s="40"/>
      <c r="I57" s="40"/>
      <c r="J57" s="42"/>
    </row>
    <row r="58" spans="1:16" ht="90" x14ac:dyDescent="0.25">
      <c r="A58" s="32" t="s">
        <v>120</v>
      </c>
      <c r="B58" s="39"/>
      <c r="C58" s="40"/>
      <c r="D58" s="40"/>
      <c r="E58" s="46" t="s">
        <v>376</v>
      </c>
      <c r="F58" s="40"/>
      <c r="G58" s="40"/>
      <c r="H58" s="40"/>
      <c r="I58" s="40"/>
      <c r="J58" s="42"/>
    </row>
    <row r="59" spans="1:16" ht="105" x14ac:dyDescent="0.25">
      <c r="A59" s="32" t="s">
        <v>77</v>
      </c>
      <c r="B59" s="39"/>
      <c r="C59" s="40"/>
      <c r="D59" s="40"/>
      <c r="E59" s="34" t="s">
        <v>305</v>
      </c>
      <c r="F59" s="40"/>
      <c r="G59" s="40"/>
      <c r="H59" s="40"/>
      <c r="I59" s="40"/>
      <c r="J59" s="42"/>
    </row>
    <row r="60" spans="1:16" x14ac:dyDescent="0.25">
      <c r="A60" s="32" t="s">
        <v>70</v>
      </c>
      <c r="B60" s="32">
        <v>13</v>
      </c>
      <c r="C60" s="33" t="s">
        <v>306</v>
      </c>
      <c r="D60" s="32" t="s">
        <v>72</v>
      </c>
      <c r="E60" s="34" t="s">
        <v>307</v>
      </c>
      <c r="F60" s="35" t="s">
        <v>132</v>
      </c>
      <c r="G60" s="36">
        <v>924.125</v>
      </c>
      <c r="H60" s="37">
        <v>0</v>
      </c>
      <c r="I60" s="37">
        <f>ROUND(G60*H60,P4)</f>
        <v>0</v>
      </c>
      <c r="J60" s="35" t="s">
        <v>75</v>
      </c>
      <c r="O60" s="38">
        <f>I60*0.21</f>
        <v>0</v>
      </c>
      <c r="P60">
        <v>3</v>
      </c>
    </row>
    <row r="61" spans="1:16" x14ac:dyDescent="0.25">
      <c r="A61" s="32" t="s">
        <v>76</v>
      </c>
      <c r="B61" s="39"/>
      <c r="C61" s="40"/>
      <c r="D61" s="40"/>
      <c r="E61" s="34" t="s">
        <v>303</v>
      </c>
      <c r="F61" s="40"/>
      <c r="G61" s="40"/>
      <c r="H61" s="40"/>
      <c r="I61" s="40"/>
      <c r="J61" s="42"/>
    </row>
    <row r="62" spans="1:16" x14ac:dyDescent="0.25">
      <c r="A62" s="32" t="s">
        <v>120</v>
      </c>
      <c r="B62" s="39"/>
      <c r="C62" s="40"/>
      <c r="D62" s="40"/>
      <c r="E62" s="46" t="s">
        <v>377</v>
      </c>
      <c r="F62" s="40"/>
      <c r="G62" s="40"/>
      <c r="H62" s="40"/>
      <c r="I62" s="40"/>
      <c r="J62" s="42"/>
    </row>
    <row r="63" spans="1:16" ht="105" x14ac:dyDescent="0.25">
      <c r="A63" s="32" t="s">
        <v>77</v>
      </c>
      <c r="B63" s="39"/>
      <c r="C63" s="40"/>
      <c r="D63" s="40"/>
      <c r="E63" s="34" t="s">
        <v>305</v>
      </c>
      <c r="F63" s="40"/>
      <c r="G63" s="40"/>
      <c r="H63" s="40"/>
      <c r="I63" s="40"/>
      <c r="J63" s="42"/>
    </row>
    <row r="64" spans="1:16" x14ac:dyDescent="0.25">
      <c r="A64" s="32" t="s">
        <v>70</v>
      </c>
      <c r="B64" s="32">
        <v>14</v>
      </c>
      <c r="C64" s="33" t="s">
        <v>378</v>
      </c>
      <c r="D64" s="32" t="s">
        <v>72</v>
      </c>
      <c r="E64" s="34" t="s">
        <v>379</v>
      </c>
      <c r="F64" s="35" t="s">
        <v>108</v>
      </c>
      <c r="G64" s="36">
        <v>12</v>
      </c>
      <c r="H64" s="37">
        <v>0</v>
      </c>
      <c r="I64" s="37">
        <f>ROUND(G64*H64,P4)</f>
        <v>0</v>
      </c>
      <c r="J64" s="35" t="s">
        <v>75</v>
      </c>
      <c r="O64" s="38">
        <f>I64*0.21</f>
        <v>0</v>
      </c>
      <c r="P64">
        <v>3</v>
      </c>
    </row>
    <row r="65" spans="1:10" x14ac:dyDescent="0.25">
      <c r="A65" s="32" t="s">
        <v>76</v>
      </c>
      <c r="B65" s="39"/>
      <c r="C65" s="40"/>
      <c r="D65" s="40"/>
      <c r="E65" s="34" t="s">
        <v>380</v>
      </c>
      <c r="F65" s="40"/>
      <c r="G65" s="40"/>
      <c r="H65" s="40"/>
      <c r="I65" s="40"/>
      <c r="J65" s="42"/>
    </row>
    <row r="66" spans="1:10" ht="75" x14ac:dyDescent="0.25">
      <c r="A66" s="32" t="s">
        <v>77</v>
      </c>
      <c r="B66" s="43"/>
      <c r="C66" s="44"/>
      <c r="D66" s="44"/>
      <c r="E66" s="34" t="s">
        <v>381</v>
      </c>
      <c r="F66" s="44"/>
      <c r="G66" s="44"/>
      <c r="H66" s="44"/>
      <c r="I66" s="44"/>
      <c r="J66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21</v>
      </c>
      <c r="I3" s="21">
        <f>SUMIFS(I8:I58,A8:A58,"SD")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21</v>
      </c>
      <c r="D4" s="50"/>
      <c r="E4" s="19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8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60" x14ac:dyDescent="0.25">
      <c r="A11" s="32" t="s">
        <v>120</v>
      </c>
      <c r="B11" s="39"/>
      <c r="C11" s="40"/>
      <c r="D11" s="40"/>
      <c r="E11" s="46" t="s">
        <v>382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SUMIFS(I14:I32,A14:A32,"P")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2.8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383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384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164</v>
      </c>
      <c r="D18" s="32" t="s">
        <v>72</v>
      </c>
      <c r="E18" s="34" t="s">
        <v>165</v>
      </c>
      <c r="F18" s="35" t="s">
        <v>142</v>
      </c>
      <c r="G18" s="36">
        <v>1.2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60" x14ac:dyDescent="0.25">
      <c r="A19" s="32" t="s">
        <v>76</v>
      </c>
      <c r="B19" s="39"/>
      <c r="C19" s="40"/>
      <c r="D19" s="40"/>
      <c r="E19" s="34" t="s">
        <v>385</v>
      </c>
      <c r="F19" s="40"/>
      <c r="G19" s="40"/>
      <c r="H19" s="40"/>
      <c r="I19" s="40"/>
      <c r="J19" s="42"/>
    </row>
    <row r="20" spans="1:16" x14ac:dyDescent="0.25">
      <c r="A20" s="32" t="s">
        <v>120</v>
      </c>
      <c r="B20" s="39"/>
      <c r="C20" s="40"/>
      <c r="D20" s="40"/>
      <c r="E20" s="46" t="s">
        <v>386</v>
      </c>
      <c r="F20" s="40"/>
      <c r="G20" s="40"/>
      <c r="H20" s="40"/>
      <c r="I20" s="40"/>
      <c r="J20" s="42"/>
    </row>
    <row r="21" spans="1:16" ht="409.5" x14ac:dyDescent="0.25">
      <c r="A21" s="32" t="s">
        <v>77</v>
      </c>
      <c r="B21" s="39"/>
      <c r="C21" s="40"/>
      <c r="D21" s="40"/>
      <c r="E21" s="34" t="s">
        <v>163</v>
      </c>
      <c r="F21" s="40"/>
      <c r="G21" s="40"/>
      <c r="H21" s="40"/>
      <c r="I21" s="40"/>
      <c r="J21" s="42"/>
    </row>
    <row r="22" spans="1:16" x14ac:dyDescent="0.25">
      <c r="A22" s="32" t="s">
        <v>70</v>
      </c>
      <c r="B22" s="32">
        <v>4</v>
      </c>
      <c r="C22" s="33" t="s">
        <v>387</v>
      </c>
      <c r="D22" s="32" t="s">
        <v>72</v>
      </c>
      <c r="E22" s="34" t="s">
        <v>388</v>
      </c>
      <c r="F22" s="35" t="s">
        <v>155</v>
      </c>
      <c r="G22" s="36">
        <v>11.5</v>
      </c>
      <c r="H22" s="37">
        <v>0</v>
      </c>
      <c r="I22" s="37">
        <f>ROUND(G22*H22,P4)</f>
        <v>0</v>
      </c>
      <c r="J22" s="35" t="s">
        <v>75</v>
      </c>
      <c r="O22" s="38">
        <f>I22*0.21</f>
        <v>0</v>
      </c>
      <c r="P22">
        <v>3</v>
      </c>
    </row>
    <row r="23" spans="1:16" ht="45" x14ac:dyDescent="0.25">
      <c r="A23" s="32" t="s">
        <v>76</v>
      </c>
      <c r="B23" s="39"/>
      <c r="C23" s="40"/>
      <c r="D23" s="40"/>
      <c r="E23" s="34" t="s">
        <v>389</v>
      </c>
      <c r="F23" s="40"/>
      <c r="G23" s="40"/>
      <c r="H23" s="40"/>
      <c r="I23" s="40"/>
      <c r="J23" s="42"/>
    </row>
    <row r="24" spans="1:16" ht="120" x14ac:dyDescent="0.25">
      <c r="A24" s="32" t="s">
        <v>77</v>
      </c>
      <c r="B24" s="39"/>
      <c r="C24" s="40"/>
      <c r="D24" s="40"/>
      <c r="E24" s="34" t="s">
        <v>174</v>
      </c>
      <c r="F24" s="40"/>
      <c r="G24" s="40"/>
      <c r="H24" s="40"/>
      <c r="I24" s="40"/>
      <c r="J24" s="42"/>
    </row>
    <row r="25" spans="1:16" x14ac:dyDescent="0.25">
      <c r="A25" s="32" t="s">
        <v>70</v>
      </c>
      <c r="B25" s="32">
        <v>5</v>
      </c>
      <c r="C25" s="33" t="s">
        <v>179</v>
      </c>
      <c r="D25" s="32" t="s">
        <v>72</v>
      </c>
      <c r="E25" s="34" t="s">
        <v>180</v>
      </c>
      <c r="F25" s="35" t="s">
        <v>142</v>
      </c>
      <c r="G25" s="36">
        <v>4</v>
      </c>
      <c r="H25" s="37">
        <v>0</v>
      </c>
      <c r="I25" s="37">
        <f>ROUND(G25*H25,P4)</f>
        <v>0</v>
      </c>
      <c r="J25" s="35" t="s">
        <v>75</v>
      </c>
      <c r="O25" s="38">
        <f>I25*0.21</f>
        <v>0</v>
      </c>
      <c r="P25">
        <v>3</v>
      </c>
    </row>
    <row r="26" spans="1:16" x14ac:dyDescent="0.25">
      <c r="A26" s="32" t="s">
        <v>76</v>
      </c>
      <c r="B26" s="39"/>
      <c r="C26" s="40"/>
      <c r="D26" s="40"/>
      <c r="E26" s="34" t="s">
        <v>181</v>
      </c>
      <c r="F26" s="40"/>
      <c r="G26" s="40"/>
      <c r="H26" s="40"/>
      <c r="I26" s="40"/>
      <c r="J26" s="42"/>
    </row>
    <row r="27" spans="1:16" ht="45" x14ac:dyDescent="0.25">
      <c r="A27" s="32" t="s">
        <v>120</v>
      </c>
      <c r="B27" s="39"/>
      <c r="C27" s="40"/>
      <c r="D27" s="40"/>
      <c r="E27" s="46" t="s">
        <v>390</v>
      </c>
      <c r="F27" s="40"/>
      <c r="G27" s="40"/>
      <c r="H27" s="40"/>
      <c r="I27" s="40"/>
      <c r="J27" s="42"/>
    </row>
    <row r="28" spans="1:16" ht="285" x14ac:dyDescent="0.25">
      <c r="A28" s="32" t="s">
        <v>77</v>
      </c>
      <c r="B28" s="39"/>
      <c r="C28" s="40"/>
      <c r="D28" s="40"/>
      <c r="E28" s="34" t="s">
        <v>183</v>
      </c>
      <c r="F28" s="40"/>
      <c r="G28" s="40"/>
      <c r="H28" s="40"/>
      <c r="I28" s="40"/>
      <c r="J28" s="42"/>
    </row>
    <row r="29" spans="1:16" x14ac:dyDescent="0.25">
      <c r="A29" s="32" t="s">
        <v>70</v>
      </c>
      <c r="B29" s="32">
        <v>6</v>
      </c>
      <c r="C29" s="33" t="s">
        <v>184</v>
      </c>
      <c r="D29" s="32" t="s">
        <v>72</v>
      </c>
      <c r="E29" s="34" t="s">
        <v>185</v>
      </c>
      <c r="F29" s="35" t="s">
        <v>142</v>
      </c>
      <c r="G29" s="36">
        <v>0.91700000000000004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391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392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187</v>
      </c>
      <c r="F32" s="40"/>
      <c r="G32" s="40"/>
      <c r="H32" s="40"/>
      <c r="I32" s="40"/>
      <c r="J32" s="42"/>
    </row>
    <row r="33" spans="1:16" x14ac:dyDescent="0.25">
      <c r="A33" s="26" t="s">
        <v>67</v>
      </c>
      <c r="B33" s="27"/>
      <c r="C33" s="28" t="s">
        <v>393</v>
      </c>
      <c r="D33" s="29"/>
      <c r="E33" s="26" t="s">
        <v>394</v>
      </c>
      <c r="F33" s="29"/>
      <c r="G33" s="29"/>
      <c r="H33" s="29"/>
      <c r="I33" s="30">
        <f>SUMIFS(I34:I41,A34:A41,"P")</f>
        <v>0</v>
      </c>
      <c r="J33" s="31"/>
    </row>
    <row r="34" spans="1:16" x14ac:dyDescent="0.25">
      <c r="A34" s="32" t="s">
        <v>70</v>
      </c>
      <c r="B34" s="32">
        <v>7</v>
      </c>
      <c r="C34" s="33" t="s">
        <v>395</v>
      </c>
      <c r="D34" s="32" t="s">
        <v>72</v>
      </c>
      <c r="E34" s="34" t="s">
        <v>396</v>
      </c>
      <c r="F34" s="35" t="s">
        <v>142</v>
      </c>
      <c r="G34" s="36">
        <v>1.4</v>
      </c>
      <c r="H34" s="37">
        <v>0</v>
      </c>
      <c r="I34" s="37">
        <f>ROUND(G34*H34,P4)</f>
        <v>0</v>
      </c>
      <c r="J34" s="35" t="s">
        <v>75</v>
      </c>
      <c r="O34" s="38">
        <f>I34*0.21</f>
        <v>0</v>
      </c>
      <c r="P34">
        <v>3</v>
      </c>
    </row>
    <row r="35" spans="1:16" x14ac:dyDescent="0.25">
      <c r="A35" s="32" t="s">
        <v>76</v>
      </c>
      <c r="B35" s="39"/>
      <c r="C35" s="40"/>
      <c r="D35" s="40"/>
      <c r="E35" s="34" t="s">
        <v>397</v>
      </c>
      <c r="F35" s="40"/>
      <c r="G35" s="40"/>
      <c r="H35" s="40"/>
      <c r="I35" s="40"/>
      <c r="J35" s="42"/>
    </row>
    <row r="36" spans="1:16" x14ac:dyDescent="0.25">
      <c r="A36" s="32" t="s">
        <v>120</v>
      </c>
      <c r="B36" s="39"/>
      <c r="C36" s="40"/>
      <c r="D36" s="40"/>
      <c r="E36" s="46" t="s">
        <v>398</v>
      </c>
      <c r="F36" s="40"/>
      <c r="G36" s="40"/>
      <c r="H36" s="40"/>
      <c r="I36" s="40"/>
      <c r="J36" s="42"/>
    </row>
    <row r="37" spans="1:16" ht="409.5" x14ac:dyDescent="0.25">
      <c r="A37" s="32" t="s">
        <v>77</v>
      </c>
      <c r="B37" s="39"/>
      <c r="C37" s="40"/>
      <c r="D37" s="40"/>
      <c r="E37" s="34" t="s">
        <v>399</v>
      </c>
      <c r="F37" s="40"/>
      <c r="G37" s="40"/>
      <c r="H37" s="40"/>
      <c r="I37" s="40"/>
      <c r="J37" s="42"/>
    </row>
    <row r="38" spans="1:16" x14ac:dyDescent="0.25">
      <c r="A38" s="32" t="s">
        <v>70</v>
      </c>
      <c r="B38" s="32">
        <v>8</v>
      </c>
      <c r="C38" s="33" t="s">
        <v>400</v>
      </c>
      <c r="D38" s="32" t="s">
        <v>72</v>
      </c>
      <c r="E38" s="34" t="s">
        <v>401</v>
      </c>
      <c r="F38" s="35" t="s">
        <v>142</v>
      </c>
      <c r="G38" s="36">
        <v>1.4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402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398</v>
      </c>
      <c r="F40" s="40"/>
      <c r="G40" s="40"/>
      <c r="H40" s="40"/>
      <c r="I40" s="40"/>
      <c r="J40" s="42"/>
    </row>
    <row r="41" spans="1:16" ht="180" x14ac:dyDescent="0.25">
      <c r="A41" s="32" t="s">
        <v>77</v>
      </c>
      <c r="B41" s="39"/>
      <c r="C41" s="40"/>
      <c r="D41" s="40"/>
      <c r="E41" s="34" t="s">
        <v>403</v>
      </c>
      <c r="F41" s="40"/>
      <c r="G41" s="40"/>
      <c r="H41" s="40"/>
      <c r="I41" s="40"/>
      <c r="J41" s="42"/>
    </row>
    <row r="42" spans="1:16" x14ac:dyDescent="0.25">
      <c r="A42" s="26" t="s">
        <v>67</v>
      </c>
      <c r="B42" s="27"/>
      <c r="C42" s="28" t="s">
        <v>404</v>
      </c>
      <c r="D42" s="29"/>
      <c r="E42" s="26" t="s">
        <v>405</v>
      </c>
      <c r="F42" s="29"/>
      <c r="G42" s="29"/>
      <c r="H42" s="29"/>
      <c r="I42" s="30">
        <f>SUMIFS(I43:I46,A43:A46,"P")</f>
        <v>0</v>
      </c>
      <c r="J42" s="31"/>
    </row>
    <row r="43" spans="1:16" x14ac:dyDescent="0.25">
      <c r="A43" s="32" t="s">
        <v>70</v>
      </c>
      <c r="B43" s="32">
        <v>9</v>
      </c>
      <c r="C43" s="33" t="s">
        <v>406</v>
      </c>
      <c r="D43" s="32" t="s">
        <v>72</v>
      </c>
      <c r="E43" s="34" t="s">
        <v>407</v>
      </c>
      <c r="F43" s="35" t="s">
        <v>142</v>
      </c>
      <c r="G43" s="36">
        <v>2.8000000000000001E-2</v>
      </c>
      <c r="H43" s="37">
        <v>0</v>
      </c>
      <c r="I43" s="37">
        <f>ROUND(G43*H43,P4)</f>
        <v>0</v>
      </c>
      <c r="J43" s="35" t="s">
        <v>75</v>
      </c>
      <c r="O43" s="38">
        <f>I43*0.21</f>
        <v>0</v>
      </c>
      <c r="P43">
        <v>3</v>
      </c>
    </row>
    <row r="44" spans="1:16" x14ac:dyDescent="0.25">
      <c r="A44" s="32" t="s">
        <v>76</v>
      </c>
      <c r="B44" s="39"/>
      <c r="C44" s="40"/>
      <c r="D44" s="40"/>
      <c r="E44" s="34" t="s">
        <v>408</v>
      </c>
      <c r="F44" s="40"/>
      <c r="G44" s="40"/>
      <c r="H44" s="40"/>
      <c r="I44" s="40"/>
      <c r="J44" s="42"/>
    </row>
    <row r="45" spans="1:16" x14ac:dyDescent="0.25">
      <c r="A45" s="32" t="s">
        <v>120</v>
      </c>
      <c r="B45" s="39"/>
      <c r="C45" s="40"/>
      <c r="D45" s="40"/>
      <c r="E45" s="46" t="s">
        <v>409</v>
      </c>
      <c r="F45" s="40"/>
      <c r="G45" s="40"/>
      <c r="H45" s="40"/>
      <c r="I45" s="40"/>
      <c r="J45" s="42"/>
    </row>
    <row r="46" spans="1:16" ht="409.5" x14ac:dyDescent="0.25">
      <c r="A46" s="32" t="s">
        <v>77</v>
      </c>
      <c r="B46" s="39"/>
      <c r="C46" s="40"/>
      <c r="D46" s="40"/>
      <c r="E46" s="34" t="s">
        <v>410</v>
      </c>
      <c r="F46" s="40"/>
      <c r="G46" s="40"/>
      <c r="H46" s="40"/>
      <c r="I46" s="40"/>
      <c r="J46" s="42"/>
    </row>
    <row r="47" spans="1:16" x14ac:dyDescent="0.25">
      <c r="A47" s="26" t="s">
        <v>67</v>
      </c>
      <c r="B47" s="27"/>
      <c r="C47" s="28" t="s">
        <v>267</v>
      </c>
      <c r="D47" s="29"/>
      <c r="E47" s="26" t="s">
        <v>268</v>
      </c>
      <c r="F47" s="29"/>
      <c r="G47" s="29"/>
      <c r="H47" s="29"/>
      <c r="I47" s="30">
        <f>SUMIFS(I48:I58,A48:A58,"P")</f>
        <v>0</v>
      </c>
      <c r="J47" s="31"/>
    </row>
    <row r="48" spans="1:16" x14ac:dyDescent="0.25">
      <c r="A48" s="32" t="s">
        <v>70</v>
      </c>
      <c r="B48" s="32">
        <v>10</v>
      </c>
      <c r="C48" s="33" t="s">
        <v>411</v>
      </c>
      <c r="D48" s="32" t="s">
        <v>72</v>
      </c>
      <c r="E48" s="34" t="s">
        <v>412</v>
      </c>
      <c r="F48" s="35" t="s">
        <v>155</v>
      </c>
      <c r="G48" s="36">
        <v>1</v>
      </c>
      <c r="H48" s="37">
        <v>0</v>
      </c>
      <c r="I48" s="37">
        <f>ROUND(G48*H48,P4)</f>
        <v>0</v>
      </c>
      <c r="J48" s="35" t="s">
        <v>75</v>
      </c>
      <c r="O48" s="38">
        <f>I48*0.21</f>
        <v>0</v>
      </c>
      <c r="P48">
        <v>3</v>
      </c>
    </row>
    <row r="49" spans="1:16" ht="30" x14ac:dyDescent="0.25">
      <c r="A49" s="32" t="s">
        <v>76</v>
      </c>
      <c r="B49" s="39"/>
      <c r="C49" s="40"/>
      <c r="D49" s="40"/>
      <c r="E49" s="34" t="s">
        <v>413</v>
      </c>
      <c r="F49" s="40"/>
      <c r="G49" s="40"/>
      <c r="H49" s="40"/>
      <c r="I49" s="40"/>
      <c r="J49" s="42"/>
    </row>
    <row r="50" spans="1:16" ht="90" x14ac:dyDescent="0.25">
      <c r="A50" s="32" t="s">
        <v>77</v>
      </c>
      <c r="B50" s="39"/>
      <c r="C50" s="40"/>
      <c r="D50" s="40"/>
      <c r="E50" s="34" t="s">
        <v>414</v>
      </c>
      <c r="F50" s="40"/>
      <c r="G50" s="40"/>
      <c r="H50" s="40"/>
      <c r="I50" s="40"/>
      <c r="J50" s="42"/>
    </row>
    <row r="51" spans="1:16" x14ac:dyDescent="0.25">
      <c r="A51" s="32" t="s">
        <v>70</v>
      </c>
      <c r="B51" s="32">
        <v>11</v>
      </c>
      <c r="C51" s="33" t="s">
        <v>415</v>
      </c>
      <c r="D51" s="32" t="s">
        <v>72</v>
      </c>
      <c r="E51" s="34" t="s">
        <v>416</v>
      </c>
      <c r="F51" s="35" t="s">
        <v>132</v>
      </c>
      <c r="G51" s="36">
        <v>17</v>
      </c>
      <c r="H51" s="37">
        <v>0</v>
      </c>
      <c r="I51" s="37">
        <f>ROUND(G51*H51,P4)</f>
        <v>0</v>
      </c>
      <c r="J51" s="35" t="s">
        <v>75</v>
      </c>
      <c r="O51" s="38">
        <f>I51*0.21</f>
        <v>0</v>
      </c>
      <c r="P51">
        <v>3</v>
      </c>
    </row>
    <row r="52" spans="1:16" x14ac:dyDescent="0.25">
      <c r="A52" s="32" t="s">
        <v>76</v>
      </c>
      <c r="B52" s="39"/>
      <c r="C52" s="40"/>
      <c r="D52" s="40"/>
      <c r="E52" s="34" t="s">
        <v>417</v>
      </c>
      <c r="F52" s="40"/>
      <c r="G52" s="40"/>
      <c r="H52" s="40"/>
      <c r="I52" s="40"/>
      <c r="J52" s="42"/>
    </row>
    <row r="53" spans="1:16" x14ac:dyDescent="0.25">
      <c r="A53" s="32" t="s">
        <v>120</v>
      </c>
      <c r="B53" s="39"/>
      <c r="C53" s="40"/>
      <c r="D53" s="40"/>
      <c r="E53" s="46" t="s">
        <v>418</v>
      </c>
      <c r="F53" s="40"/>
      <c r="G53" s="40"/>
      <c r="H53" s="40"/>
      <c r="I53" s="40"/>
      <c r="J53" s="42"/>
    </row>
    <row r="54" spans="1:16" ht="75" x14ac:dyDescent="0.25">
      <c r="A54" s="32" t="s">
        <v>77</v>
      </c>
      <c r="B54" s="39"/>
      <c r="C54" s="40"/>
      <c r="D54" s="40"/>
      <c r="E54" s="34" t="s">
        <v>419</v>
      </c>
      <c r="F54" s="40"/>
      <c r="G54" s="40"/>
      <c r="H54" s="40"/>
      <c r="I54" s="40"/>
      <c r="J54" s="42"/>
    </row>
    <row r="55" spans="1:16" x14ac:dyDescent="0.25">
      <c r="A55" s="32" t="s">
        <v>70</v>
      </c>
      <c r="B55" s="32">
        <v>12</v>
      </c>
      <c r="C55" s="33" t="s">
        <v>420</v>
      </c>
      <c r="D55" s="32" t="s">
        <v>72</v>
      </c>
      <c r="E55" s="34" t="s">
        <v>421</v>
      </c>
      <c r="F55" s="35" t="s">
        <v>132</v>
      </c>
      <c r="G55" s="36">
        <v>17</v>
      </c>
      <c r="H55" s="37">
        <v>0</v>
      </c>
      <c r="I55" s="37">
        <f>ROUND(G55*H55,P4)</f>
        <v>0</v>
      </c>
      <c r="J55" s="35" t="s">
        <v>75</v>
      </c>
      <c r="O55" s="38">
        <f>I55*0.21</f>
        <v>0</v>
      </c>
      <c r="P55">
        <v>3</v>
      </c>
    </row>
    <row r="56" spans="1:16" x14ac:dyDescent="0.25">
      <c r="A56" s="32" t="s">
        <v>76</v>
      </c>
      <c r="B56" s="39"/>
      <c r="C56" s="40"/>
      <c r="D56" s="40"/>
      <c r="E56" s="34" t="s">
        <v>417</v>
      </c>
      <c r="F56" s="40"/>
      <c r="G56" s="40"/>
      <c r="H56" s="40"/>
      <c r="I56" s="40"/>
      <c r="J56" s="42"/>
    </row>
    <row r="57" spans="1:16" x14ac:dyDescent="0.25">
      <c r="A57" s="32" t="s">
        <v>120</v>
      </c>
      <c r="B57" s="39"/>
      <c r="C57" s="40"/>
      <c r="D57" s="40"/>
      <c r="E57" s="46" t="s">
        <v>418</v>
      </c>
      <c r="F57" s="40"/>
      <c r="G57" s="40"/>
      <c r="H57" s="40"/>
      <c r="I57" s="40"/>
      <c r="J57" s="42"/>
    </row>
    <row r="58" spans="1:16" ht="75" x14ac:dyDescent="0.25">
      <c r="A58" s="32" t="s">
        <v>77</v>
      </c>
      <c r="B58" s="43"/>
      <c r="C58" s="44"/>
      <c r="D58" s="44"/>
      <c r="E58" s="34" t="s">
        <v>419</v>
      </c>
      <c r="F58" s="44"/>
      <c r="G58" s="44"/>
      <c r="H58" s="44"/>
      <c r="I58" s="44"/>
      <c r="J58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23</v>
      </c>
      <c r="I3" s="21">
        <f>SUMIFS(I8:I62,A8:A62,"SD")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23</v>
      </c>
      <c r="D4" s="50"/>
      <c r="E4" s="19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68</v>
      </c>
      <c r="D8" s="29"/>
      <c r="E8" s="26" t="s">
        <v>69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70</v>
      </c>
      <c r="B9" s="32">
        <v>1</v>
      </c>
      <c r="C9" s="33" t="s">
        <v>115</v>
      </c>
      <c r="D9" s="32" t="s">
        <v>116</v>
      </c>
      <c r="E9" s="34" t="s">
        <v>117</v>
      </c>
      <c r="F9" s="35" t="s">
        <v>118</v>
      </c>
      <c r="G9" s="36">
        <v>2.4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x14ac:dyDescent="0.25">
      <c r="A10" s="32" t="s">
        <v>76</v>
      </c>
      <c r="B10" s="39"/>
      <c r="C10" s="40"/>
      <c r="D10" s="40"/>
      <c r="E10" s="34" t="s">
        <v>323</v>
      </c>
      <c r="F10" s="40"/>
      <c r="G10" s="40"/>
      <c r="H10" s="40"/>
      <c r="I10" s="40"/>
      <c r="J10" s="42"/>
    </row>
    <row r="11" spans="1:16" ht="30" x14ac:dyDescent="0.25">
      <c r="A11" s="32" t="s">
        <v>120</v>
      </c>
      <c r="B11" s="39"/>
      <c r="C11" s="40"/>
      <c r="D11" s="40"/>
      <c r="E11" s="46" t="s">
        <v>422</v>
      </c>
      <c r="F11" s="40"/>
      <c r="G11" s="40"/>
      <c r="H11" s="40"/>
      <c r="I11" s="40"/>
      <c r="J11" s="42"/>
    </row>
    <row r="12" spans="1:16" ht="75" x14ac:dyDescent="0.25">
      <c r="A12" s="32" t="s">
        <v>77</v>
      </c>
      <c r="B12" s="39"/>
      <c r="C12" s="40"/>
      <c r="D12" s="40"/>
      <c r="E12" s="34" t="s">
        <v>122</v>
      </c>
      <c r="F12" s="40"/>
      <c r="G12" s="40"/>
      <c r="H12" s="40"/>
      <c r="I12" s="40"/>
      <c r="J12" s="42"/>
    </row>
    <row r="13" spans="1:16" x14ac:dyDescent="0.25">
      <c r="A13" s="26" t="s">
        <v>67</v>
      </c>
      <c r="B13" s="27"/>
      <c r="C13" s="28" t="s">
        <v>116</v>
      </c>
      <c r="D13" s="29"/>
      <c r="E13" s="26" t="s">
        <v>129</v>
      </c>
      <c r="F13" s="29"/>
      <c r="G13" s="29"/>
      <c r="H13" s="29"/>
      <c r="I13" s="30">
        <f>SUMIFS(I14:I27,A14:A27,"P")</f>
        <v>0</v>
      </c>
      <c r="J13" s="31"/>
    </row>
    <row r="14" spans="1:16" x14ac:dyDescent="0.25">
      <c r="A14" s="32" t="s">
        <v>70</v>
      </c>
      <c r="B14" s="32">
        <v>2</v>
      </c>
      <c r="C14" s="33" t="s">
        <v>159</v>
      </c>
      <c r="D14" s="32" t="s">
        <v>72</v>
      </c>
      <c r="E14" s="34" t="s">
        <v>160</v>
      </c>
      <c r="F14" s="35" t="s">
        <v>142</v>
      </c>
      <c r="G14" s="36">
        <v>1.2</v>
      </c>
      <c r="H14" s="37">
        <v>0</v>
      </c>
      <c r="I14" s="37">
        <f>ROUND(G14*H14,P4)</f>
        <v>0</v>
      </c>
      <c r="J14" s="35" t="s">
        <v>75</v>
      </c>
      <c r="O14" s="38">
        <f>I14*0.21</f>
        <v>0</v>
      </c>
      <c r="P14">
        <v>3</v>
      </c>
    </row>
    <row r="15" spans="1:16" ht="60" x14ac:dyDescent="0.25">
      <c r="A15" s="32" t="s">
        <v>76</v>
      </c>
      <c r="B15" s="39"/>
      <c r="C15" s="40"/>
      <c r="D15" s="40"/>
      <c r="E15" s="34" t="s">
        <v>423</v>
      </c>
      <c r="F15" s="40"/>
      <c r="G15" s="40"/>
      <c r="H15" s="40"/>
      <c r="I15" s="40"/>
      <c r="J15" s="42"/>
    </row>
    <row r="16" spans="1:16" x14ac:dyDescent="0.25">
      <c r="A16" s="32" t="s">
        <v>120</v>
      </c>
      <c r="B16" s="39"/>
      <c r="C16" s="40"/>
      <c r="D16" s="40"/>
      <c r="E16" s="46" t="s">
        <v>424</v>
      </c>
      <c r="F16" s="40"/>
      <c r="G16" s="40"/>
      <c r="H16" s="40"/>
      <c r="I16" s="40"/>
      <c r="J16" s="42"/>
    </row>
    <row r="17" spans="1:16" ht="409.5" x14ac:dyDescent="0.25">
      <c r="A17" s="32" t="s">
        <v>77</v>
      </c>
      <c r="B17" s="39"/>
      <c r="C17" s="40"/>
      <c r="D17" s="40"/>
      <c r="E17" s="34" t="s">
        <v>163</v>
      </c>
      <c r="F17" s="40"/>
      <c r="G17" s="40"/>
      <c r="H17" s="40"/>
      <c r="I17" s="40"/>
      <c r="J17" s="42"/>
    </row>
    <row r="18" spans="1:16" x14ac:dyDescent="0.25">
      <c r="A18" s="32" t="s">
        <v>70</v>
      </c>
      <c r="B18" s="32">
        <v>3</v>
      </c>
      <c r="C18" s="33" t="s">
        <v>425</v>
      </c>
      <c r="D18" s="32" t="s">
        <v>72</v>
      </c>
      <c r="E18" s="34" t="s">
        <v>426</v>
      </c>
      <c r="F18" s="35" t="s">
        <v>108</v>
      </c>
      <c r="G18" s="36">
        <v>1</v>
      </c>
      <c r="H18" s="37">
        <v>0</v>
      </c>
      <c r="I18" s="37">
        <f>ROUND(G18*H18,P4)</f>
        <v>0</v>
      </c>
      <c r="J18" s="35" t="s">
        <v>75</v>
      </c>
      <c r="O18" s="38">
        <f>I18*0.21</f>
        <v>0</v>
      </c>
      <c r="P18">
        <v>3</v>
      </c>
    </row>
    <row r="19" spans="1:16" ht="30" x14ac:dyDescent="0.25">
      <c r="A19" s="32" t="s">
        <v>76</v>
      </c>
      <c r="B19" s="39"/>
      <c r="C19" s="40"/>
      <c r="D19" s="40"/>
      <c r="E19" s="34" t="s">
        <v>427</v>
      </c>
      <c r="F19" s="40"/>
      <c r="G19" s="40"/>
      <c r="H19" s="40"/>
      <c r="I19" s="40"/>
      <c r="J19" s="42"/>
    </row>
    <row r="20" spans="1:16" ht="120" x14ac:dyDescent="0.25">
      <c r="A20" s="32" t="s">
        <v>77</v>
      </c>
      <c r="B20" s="39"/>
      <c r="C20" s="40"/>
      <c r="D20" s="40"/>
      <c r="E20" s="34" t="s">
        <v>174</v>
      </c>
      <c r="F20" s="40"/>
      <c r="G20" s="40"/>
      <c r="H20" s="40"/>
      <c r="I20" s="40"/>
      <c r="J20" s="42"/>
    </row>
    <row r="21" spans="1:16" x14ac:dyDescent="0.25">
      <c r="A21" s="32" t="s">
        <v>70</v>
      </c>
      <c r="B21" s="32">
        <v>4</v>
      </c>
      <c r="C21" s="33" t="s">
        <v>387</v>
      </c>
      <c r="D21" s="32" t="s">
        <v>72</v>
      </c>
      <c r="E21" s="34" t="s">
        <v>388</v>
      </c>
      <c r="F21" s="35" t="s">
        <v>155</v>
      </c>
      <c r="G21" s="36">
        <v>11</v>
      </c>
      <c r="H21" s="37">
        <v>0</v>
      </c>
      <c r="I21" s="37">
        <f>ROUND(G21*H21,P4)</f>
        <v>0</v>
      </c>
      <c r="J21" s="35" t="s">
        <v>75</v>
      </c>
      <c r="O21" s="38">
        <f>I21*0.21</f>
        <v>0</v>
      </c>
      <c r="P21">
        <v>3</v>
      </c>
    </row>
    <row r="22" spans="1:16" ht="45" x14ac:dyDescent="0.25">
      <c r="A22" s="32" t="s">
        <v>76</v>
      </c>
      <c r="B22" s="39"/>
      <c r="C22" s="40"/>
      <c r="D22" s="40"/>
      <c r="E22" s="34" t="s">
        <v>428</v>
      </c>
      <c r="F22" s="40"/>
      <c r="G22" s="40"/>
      <c r="H22" s="40"/>
      <c r="I22" s="40"/>
      <c r="J22" s="42"/>
    </row>
    <row r="23" spans="1:16" ht="120" x14ac:dyDescent="0.25">
      <c r="A23" s="32" t="s">
        <v>77</v>
      </c>
      <c r="B23" s="39"/>
      <c r="C23" s="40"/>
      <c r="D23" s="40"/>
      <c r="E23" s="34" t="s">
        <v>174</v>
      </c>
      <c r="F23" s="40"/>
      <c r="G23" s="40"/>
      <c r="H23" s="40"/>
      <c r="I23" s="40"/>
      <c r="J23" s="42"/>
    </row>
    <row r="24" spans="1:16" x14ac:dyDescent="0.25">
      <c r="A24" s="32" t="s">
        <v>70</v>
      </c>
      <c r="B24" s="32">
        <v>5</v>
      </c>
      <c r="C24" s="33" t="s">
        <v>179</v>
      </c>
      <c r="D24" s="32" t="s">
        <v>72</v>
      </c>
      <c r="E24" s="34" t="s">
        <v>180</v>
      </c>
      <c r="F24" s="35" t="s">
        <v>142</v>
      </c>
      <c r="G24" s="36">
        <v>1.2</v>
      </c>
      <c r="H24" s="37">
        <v>0</v>
      </c>
      <c r="I24" s="37">
        <f>ROUND(G24*H24,P4)</f>
        <v>0</v>
      </c>
      <c r="J24" s="35" t="s">
        <v>75</v>
      </c>
      <c r="O24" s="38">
        <f>I24*0.21</f>
        <v>0</v>
      </c>
      <c r="P24">
        <v>3</v>
      </c>
    </row>
    <row r="25" spans="1:16" x14ac:dyDescent="0.25">
      <c r="A25" s="32" t="s">
        <v>76</v>
      </c>
      <c r="B25" s="39"/>
      <c r="C25" s="40"/>
      <c r="D25" s="40"/>
      <c r="E25" s="34" t="s">
        <v>181</v>
      </c>
      <c r="F25" s="40"/>
      <c r="G25" s="40"/>
      <c r="H25" s="40"/>
      <c r="I25" s="40"/>
      <c r="J25" s="42"/>
    </row>
    <row r="26" spans="1:16" x14ac:dyDescent="0.25">
      <c r="A26" s="32" t="s">
        <v>120</v>
      </c>
      <c r="B26" s="39"/>
      <c r="C26" s="40"/>
      <c r="D26" s="40"/>
      <c r="E26" s="46" t="s">
        <v>429</v>
      </c>
      <c r="F26" s="40"/>
      <c r="G26" s="40"/>
      <c r="H26" s="40"/>
      <c r="I26" s="40"/>
      <c r="J26" s="42"/>
    </row>
    <row r="27" spans="1:16" ht="285" x14ac:dyDescent="0.25">
      <c r="A27" s="32" t="s">
        <v>77</v>
      </c>
      <c r="B27" s="39"/>
      <c r="C27" s="40"/>
      <c r="D27" s="40"/>
      <c r="E27" s="34" t="s">
        <v>183</v>
      </c>
      <c r="F27" s="40"/>
      <c r="G27" s="40"/>
      <c r="H27" s="40"/>
      <c r="I27" s="40"/>
      <c r="J27" s="42"/>
    </row>
    <row r="28" spans="1:16" x14ac:dyDescent="0.25">
      <c r="A28" s="26" t="s">
        <v>67</v>
      </c>
      <c r="B28" s="27"/>
      <c r="C28" s="28" t="s">
        <v>393</v>
      </c>
      <c r="D28" s="29"/>
      <c r="E28" s="26" t="s">
        <v>394</v>
      </c>
      <c r="F28" s="29"/>
      <c r="G28" s="29"/>
      <c r="H28" s="29"/>
      <c r="I28" s="30">
        <f>SUMIFS(I29:I36,A29:A36,"P")</f>
        <v>0</v>
      </c>
      <c r="J28" s="31"/>
    </row>
    <row r="29" spans="1:16" x14ac:dyDescent="0.25">
      <c r="A29" s="32" t="s">
        <v>70</v>
      </c>
      <c r="B29" s="32">
        <v>6</v>
      </c>
      <c r="C29" s="33" t="s">
        <v>395</v>
      </c>
      <c r="D29" s="32" t="s">
        <v>72</v>
      </c>
      <c r="E29" s="34" t="s">
        <v>396</v>
      </c>
      <c r="F29" s="35" t="s">
        <v>142</v>
      </c>
      <c r="G29" s="36">
        <v>0.6</v>
      </c>
      <c r="H29" s="37">
        <v>0</v>
      </c>
      <c r="I29" s="37">
        <f>ROUND(G29*H29,P4)</f>
        <v>0</v>
      </c>
      <c r="J29" s="35" t="s">
        <v>75</v>
      </c>
      <c r="O29" s="38">
        <f>I29*0.21</f>
        <v>0</v>
      </c>
      <c r="P29">
        <v>3</v>
      </c>
    </row>
    <row r="30" spans="1:16" x14ac:dyDescent="0.25">
      <c r="A30" s="32" t="s">
        <v>76</v>
      </c>
      <c r="B30" s="39"/>
      <c r="C30" s="40"/>
      <c r="D30" s="40"/>
      <c r="E30" s="34" t="s">
        <v>397</v>
      </c>
      <c r="F30" s="40"/>
      <c r="G30" s="40"/>
      <c r="H30" s="40"/>
      <c r="I30" s="40"/>
      <c r="J30" s="42"/>
    </row>
    <row r="31" spans="1:16" x14ac:dyDescent="0.25">
      <c r="A31" s="32" t="s">
        <v>120</v>
      </c>
      <c r="B31" s="39"/>
      <c r="C31" s="40"/>
      <c r="D31" s="40"/>
      <c r="E31" s="46" t="s">
        <v>430</v>
      </c>
      <c r="F31" s="40"/>
      <c r="G31" s="40"/>
      <c r="H31" s="40"/>
      <c r="I31" s="40"/>
      <c r="J31" s="42"/>
    </row>
    <row r="32" spans="1:16" ht="409.5" x14ac:dyDescent="0.25">
      <c r="A32" s="32" t="s">
        <v>77</v>
      </c>
      <c r="B32" s="39"/>
      <c r="C32" s="40"/>
      <c r="D32" s="40"/>
      <c r="E32" s="34" t="s">
        <v>399</v>
      </c>
      <c r="F32" s="40"/>
      <c r="G32" s="40"/>
      <c r="H32" s="40"/>
      <c r="I32" s="40"/>
      <c r="J32" s="42"/>
    </row>
    <row r="33" spans="1:16" x14ac:dyDescent="0.25">
      <c r="A33" s="32" t="s">
        <v>70</v>
      </c>
      <c r="B33" s="32">
        <v>7</v>
      </c>
      <c r="C33" s="33" t="s">
        <v>400</v>
      </c>
      <c r="D33" s="32" t="s">
        <v>72</v>
      </c>
      <c r="E33" s="34" t="s">
        <v>401</v>
      </c>
      <c r="F33" s="35" t="s">
        <v>142</v>
      </c>
      <c r="G33" s="36">
        <v>0.6</v>
      </c>
      <c r="H33" s="37">
        <v>0</v>
      </c>
      <c r="I33" s="37">
        <f>ROUND(G33*H33,P4)</f>
        <v>0</v>
      </c>
      <c r="J33" s="35" t="s">
        <v>75</v>
      </c>
      <c r="O33" s="38">
        <f>I33*0.21</f>
        <v>0</v>
      </c>
      <c r="P33">
        <v>3</v>
      </c>
    </row>
    <row r="34" spans="1:16" x14ac:dyDescent="0.25">
      <c r="A34" s="32" t="s">
        <v>76</v>
      </c>
      <c r="B34" s="39"/>
      <c r="C34" s="40"/>
      <c r="D34" s="40"/>
      <c r="E34" s="34" t="s">
        <v>402</v>
      </c>
      <c r="F34" s="40"/>
      <c r="G34" s="40"/>
      <c r="H34" s="40"/>
      <c r="I34" s="40"/>
      <c r="J34" s="42"/>
    </row>
    <row r="35" spans="1:16" x14ac:dyDescent="0.25">
      <c r="A35" s="32" t="s">
        <v>120</v>
      </c>
      <c r="B35" s="39"/>
      <c r="C35" s="40"/>
      <c r="D35" s="40"/>
      <c r="E35" s="46" t="s">
        <v>430</v>
      </c>
      <c r="F35" s="40"/>
      <c r="G35" s="40"/>
      <c r="H35" s="40"/>
      <c r="I35" s="40"/>
      <c r="J35" s="42"/>
    </row>
    <row r="36" spans="1:16" ht="180" x14ac:dyDescent="0.25">
      <c r="A36" s="32" t="s">
        <v>77</v>
      </c>
      <c r="B36" s="39"/>
      <c r="C36" s="40"/>
      <c r="D36" s="40"/>
      <c r="E36" s="34" t="s">
        <v>403</v>
      </c>
      <c r="F36" s="40"/>
      <c r="G36" s="40"/>
      <c r="H36" s="40"/>
      <c r="I36" s="40"/>
      <c r="J36" s="42"/>
    </row>
    <row r="37" spans="1:16" x14ac:dyDescent="0.25">
      <c r="A37" s="26" t="s">
        <v>67</v>
      </c>
      <c r="B37" s="27"/>
      <c r="C37" s="28" t="s">
        <v>431</v>
      </c>
      <c r="D37" s="29"/>
      <c r="E37" s="26" t="s">
        <v>432</v>
      </c>
      <c r="F37" s="29"/>
      <c r="G37" s="29"/>
      <c r="H37" s="29"/>
      <c r="I37" s="30">
        <f>SUMIFS(I38:I53,A38:A53,"P")</f>
        <v>0</v>
      </c>
      <c r="J37" s="31"/>
    </row>
    <row r="38" spans="1:16" ht="30" x14ac:dyDescent="0.25">
      <c r="A38" s="32" t="s">
        <v>70</v>
      </c>
      <c r="B38" s="32">
        <v>8</v>
      </c>
      <c r="C38" s="33" t="s">
        <v>433</v>
      </c>
      <c r="D38" s="32" t="s">
        <v>72</v>
      </c>
      <c r="E38" s="34" t="s">
        <v>434</v>
      </c>
      <c r="F38" s="35" t="s">
        <v>132</v>
      </c>
      <c r="G38" s="36">
        <v>1.8</v>
      </c>
      <c r="H38" s="37">
        <v>0</v>
      </c>
      <c r="I38" s="37">
        <f>ROUND(G38*H38,P4)</f>
        <v>0</v>
      </c>
      <c r="J38" s="35" t="s">
        <v>75</v>
      </c>
      <c r="O38" s="38">
        <f>I38*0.21</f>
        <v>0</v>
      </c>
      <c r="P38">
        <v>3</v>
      </c>
    </row>
    <row r="39" spans="1:16" x14ac:dyDescent="0.25">
      <c r="A39" s="32" t="s">
        <v>76</v>
      </c>
      <c r="B39" s="39"/>
      <c r="C39" s="40"/>
      <c r="D39" s="40"/>
      <c r="E39" s="34" t="s">
        <v>435</v>
      </c>
      <c r="F39" s="40"/>
      <c r="G39" s="40"/>
      <c r="H39" s="40"/>
      <c r="I39" s="40"/>
      <c r="J39" s="42"/>
    </row>
    <row r="40" spans="1:16" x14ac:dyDescent="0.25">
      <c r="A40" s="32" t="s">
        <v>120</v>
      </c>
      <c r="B40" s="39"/>
      <c r="C40" s="40"/>
      <c r="D40" s="40"/>
      <c r="E40" s="46" t="s">
        <v>436</v>
      </c>
      <c r="F40" s="40"/>
      <c r="G40" s="40"/>
      <c r="H40" s="40"/>
      <c r="I40" s="40"/>
      <c r="J40" s="42"/>
    </row>
    <row r="41" spans="1:16" ht="120" x14ac:dyDescent="0.25">
      <c r="A41" s="32" t="s">
        <v>77</v>
      </c>
      <c r="B41" s="39"/>
      <c r="C41" s="40"/>
      <c r="D41" s="40"/>
      <c r="E41" s="34" t="s">
        <v>437</v>
      </c>
      <c r="F41" s="40"/>
      <c r="G41" s="40"/>
      <c r="H41" s="40"/>
      <c r="I41" s="40"/>
      <c r="J41" s="42"/>
    </row>
    <row r="42" spans="1:16" x14ac:dyDescent="0.25">
      <c r="A42" s="32" t="s">
        <v>70</v>
      </c>
      <c r="B42" s="32">
        <v>9</v>
      </c>
      <c r="C42" s="33" t="s">
        <v>438</v>
      </c>
      <c r="D42" s="32" t="s">
        <v>72</v>
      </c>
      <c r="E42" s="34" t="s">
        <v>439</v>
      </c>
      <c r="F42" s="35" t="s">
        <v>132</v>
      </c>
      <c r="G42" s="36">
        <v>1.8</v>
      </c>
      <c r="H42" s="37">
        <v>0</v>
      </c>
      <c r="I42" s="37">
        <f>ROUND(G42*H42,P4)</f>
        <v>0</v>
      </c>
      <c r="J42" s="35" t="s">
        <v>75</v>
      </c>
      <c r="O42" s="38">
        <f>I42*0.21</f>
        <v>0</v>
      </c>
      <c r="P42">
        <v>3</v>
      </c>
    </row>
    <row r="43" spans="1:16" x14ac:dyDescent="0.25">
      <c r="A43" s="32" t="s">
        <v>76</v>
      </c>
      <c r="B43" s="39"/>
      <c r="C43" s="40"/>
      <c r="D43" s="40"/>
      <c r="E43" s="34" t="s">
        <v>435</v>
      </c>
      <c r="F43" s="40"/>
      <c r="G43" s="40"/>
      <c r="H43" s="40"/>
      <c r="I43" s="40"/>
      <c r="J43" s="42"/>
    </row>
    <row r="44" spans="1:16" x14ac:dyDescent="0.25">
      <c r="A44" s="32" t="s">
        <v>120</v>
      </c>
      <c r="B44" s="39"/>
      <c r="C44" s="40"/>
      <c r="D44" s="40"/>
      <c r="E44" s="46" t="s">
        <v>436</v>
      </c>
      <c r="F44" s="40"/>
      <c r="G44" s="40"/>
      <c r="H44" s="40"/>
      <c r="I44" s="40"/>
      <c r="J44" s="42"/>
    </row>
    <row r="45" spans="1:16" ht="120" x14ac:dyDescent="0.25">
      <c r="A45" s="32" t="s">
        <v>77</v>
      </c>
      <c r="B45" s="39"/>
      <c r="C45" s="40"/>
      <c r="D45" s="40"/>
      <c r="E45" s="34" t="s">
        <v>437</v>
      </c>
      <c r="F45" s="40"/>
      <c r="G45" s="40"/>
      <c r="H45" s="40"/>
      <c r="I45" s="40"/>
      <c r="J45" s="42"/>
    </row>
    <row r="46" spans="1:16" x14ac:dyDescent="0.25">
      <c r="A46" s="32" t="s">
        <v>70</v>
      </c>
      <c r="B46" s="32">
        <v>10</v>
      </c>
      <c r="C46" s="33" t="s">
        <v>440</v>
      </c>
      <c r="D46" s="32" t="s">
        <v>72</v>
      </c>
      <c r="E46" s="34" t="s">
        <v>441</v>
      </c>
      <c r="F46" s="35" t="s">
        <v>132</v>
      </c>
      <c r="G46" s="36">
        <v>1.8</v>
      </c>
      <c r="H46" s="37">
        <v>0</v>
      </c>
      <c r="I46" s="37">
        <f>ROUND(G46*H46,P4)</f>
        <v>0</v>
      </c>
      <c r="J46" s="35" t="s">
        <v>75</v>
      </c>
      <c r="O46" s="38">
        <f>I46*0.21</f>
        <v>0</v>
      </c>
      <c r="P46">
        <v>3</v>
      </c>
    </row>
    <row r="47" spans="1:16" x14ac:dyDescent="0.25">
      <c r="A47" s="32" t="s">
        <v>76</v>
      </c>
      <c r="B47" s="39"/>
      <c r="C47" s="40"/>
      <c r="D47" s="40"/>
      <c r="E47" s="34" t="s">
        <v>435</v>
      </c>
      <c r="F47" s="40"/>
      <c r="G47" s="40"/>
      <c r="H47" s="40"/>
      <c r="I47" s="40"/>
      <c r="J47" s="42"/>
    </row>
    <row r="48" spans="1:16" x14ac:dyDescent="0.25">
      <c r="A48" s="32" t="s">
        <v>120</v>
      </c>
      <c r="B48" s="39"/>
      <c r="C48" s="40"/>
      <c r="D48" s="40"/>
      <c r="E48" s="46" t="s">
        <v>436</v>
      </c>
      <c r="F48" s="40"/>
      <c r="G48" s="40"/>
      <c r="H48" s="40"/>
      <c r="I48" s="40"/>
      <c r="J48" s="42"/>
    </row>
    <row r="49" spans="1:16" ht="120" x14ac:dyDescent="0.25">
      <c r="A49" s="32" t="s">
        <v>77</v>
      </c>
      <c r="B49" s="39"/>
      <c r="C49" s="40"/>
      <c r="D49" s="40"/>
      <c r="E49" s="34" t="s">
        <v>437</v>
      </c>
      <c r="F49" s="40"/>
      <c r="G49" s="40"/>
      <c r="H49" s="40"/>
      <c r="I49" s="40"/>
      <c r="J49" s="42"/>
    </row>
    <row r="50" spans="1:16" x14ac:dyDescent="0.25">
      <c r="A50" s="32" t="s">
        <v>70</v>
      </c>
      <c r="B50" s="32">
        <v>11</v>
      </c>
      <c r="C50" s="33" t="s">
        <v>442</v>
      </c>
      <c r="D50" s="32" t="s">
        <v>72</v>
      </c>
      <c r="E50" s="34" t="s">
        <v>443</v>
      </c>
      <c r="F50" s="35" t="s">
        <v>132</v>
      </c>
      <c r="G50" s="36">
        <v>2.64</v>
      </c>
      <c r="H50" s="37">
        <v>0</v>
      </c>
      <c r="I50" s="37">
        <f>ROUND(G50*H50,P4)</f>
        <v>0</v>
      </c>
      <c r="J50" s="35" t="s">
        <v>75</v>
      </c>
      <c r="O50" s="38">
        <f>I50*0.21</f>
        <v>0</v>
      </c>
      <c r="P50">
        <v>3</v>
      </c>
    </row>
    <row r="51" spans="1:16" x14ac:dyDescent="0.25">
      <c r="A51" s="32" t="s">
        <v>76</v>
      </c>
      <c r="B51" s="39"/>
      <c r="C51" s="40"/>
      <c r="D51" s="40"/>
      <c r="E51" s="34" t="s">
        <v>435</v>
      </c>
      <c r="F51" s="40"/>
      <c r="G51" s="40"/>
      <c r="H51" s="40"/>
      <c r="I51" s="40"/>
      <c r="J51" s="42"/>
    </row>
    <row r="52" spans="1:16" x14ac:dyDescent="0.25">
      <c r="A52" s="32" t="s">
        <v>120</v>
      </c>
      <c r="B52" s="39"/>
      <c r="C52" s="40"/>
      <c r="D52" s="40"/>
      <c r="E52" s="46" t="s">
        <v>444</v>
      </c>
      <c r="F52" s="40"/>
      <c r="G52" s="40"/>
      <c r="H52" s="40"/>
      <c r="I52" s="40"/>
      <c r="J52" s="42"/>
    </row>
    <row r="53" spans="1:16" ht="135" x14ac:dyDescent="0.25">
      <c r="A53" s="32" t="s">
        <v>77</v>
      </c>
      <c r="B53" s="39"/>
      <c r="C53" s="40"/>
      <c r="D53" s="40"/>
      <c r="E53" s="34" t="s">
        <v>445</v>
      </c>
      <c r="F53" s="40"/>
      <c r="G53" s="40"/>
      <c r="H53" s="40"/>
      <c r="I53" s="40"/>
      <c r="J53" s="42"/>
    </row>
    <row r="54" spans="1:16" x14ac:dyDescent="0.25">
      <c r="A54" s="26" t="s">
        <v>67</v>
      </c>
      <c r="B54" s="27"/>
      <c r="C54" s="28" t="s">
        <v>267</v>
      </c>
      <c r="D54" s="29"/>
      <c r="E54" s="26" t="s">
        <v>268</v>
      </c>
      <c r="F54" s="29"/>
      <c r="G54" s="29"/>
      <c r="H54" s="29"/>
      <c r="I54" s="30">
        <f>SUMIFS(I55:I62,A55:A62,"P")</f>
        <v>0</v>
      </c>
      <c r="J54" s="31"/>
    </row>
    <row r="55" spans="1:16" x14ac:dyDescent="0.25">
      <c r="A55" s="32" t="s">
        <v>70</v>
      </c>
      <c r="B55" s="32">
        <v>12</v>
      </c>
      <c r="C55" s="33" t="s">
        <v>415</v>
      </c>
      <c r="D55" s="32" t="s">
        <v>72</v>
      </c>
      <c r="E55" s="34" t="s">
        <v>416</v>
      </c>
      <c r="F55" s="35" t="s">
        <v>132</v>
      </c>
      <c r="G55" s="36">
        <v>2.64</v>
      </c>
      <c r="H55" s="37">
        <v>0</v>
      </c>
      <c r="I55" s="37">
        <f>ROUND(G55*H55,P4)</f>
        <v>0</v>
      </c>
      <c r="J55" s="35" t="s">
        <v>75</v>
      </c>
      <c r="O55" s="38">
        <f>I55*0.21</f>
        <v>0</v>
      </c>
      <c r="P55">
        <v>3</v>
      </c>
    </row>
    <row r="56" spans="1:16" x14ac:dyDescent="0.25">
      <c r="A56" s="32" t="s">
        <v>76</v>
      </c>
      <c r="B56" s="39"/>
      <c r="C56" s="40"/>
      <c r="D56" s="40"/>
      <c r="E56" s="34" t="s">
        <v>435</v>
      </c>
      <c r="F56" s="40"/>
      <c r="G56" s="40"/>
      <c r="H56" s="40"/>
      <c r="I56" s="40"/>
      <c r="J56" s="42"/>
    </row>
    <row r="57" spans="1:16" x14ac:dyDescent="0.25">
      <c r="A57" s="32" t="s">
        <v>120</v>
      </c>
      <c r="B57" s="39"/>
      <c r="C57" s="40"/>
      <c r="D57" s="40"/>
      <c r="E57" s="46" t="s">
        <v>444</v>
      </c>
      <c r="F57" s="40"/>
      <c r="G57" s="40"/>
      <c r="H57" s="40"/>
      <c r="I57" s="40"/>
      <c r="J57" s="42"/>
    </row>
    <row r="58" spans="1:16" ht="75" x14ac:dyDescent="0.25">
      <c r="A58" s="32" t="s">
        <v>77</v>
      </c>
      <c r="B58" s="39"/>
      <c r="C58" s="40"/>
      <c r="D58" s="40"/>
      <c r="E58" s="34" t="s">
        <v>419</v>
      </c>
      <c r="F58" s="40"/>
      <c r="G58" s="40"/>
      <c r="H58" s="40"/>
      <c r="I58" s="40"/>
      <c r="J58" s="42"/>
    </row>
    <row r="59" spans="1:16" x14ac:dyDescent="0.25">
      <c r="A59" s="32" t="s">
        <v>70</v>
      </c>
      <c r="B59" s="32">
        <v>13</v>
      </c>
      <c r="C59" s="33" t="s">
        <v>420</v>
      </c>
      <c r="D59" s="32" t="s">
        <v>72</v>
      </c>
      <c r="E59" s="34" t="s">
        <v>421</v>
      </c>
      <c r="F59" s="35" t="s">
        <v>132</v>
      </c>
      <c r="G59" s="36">
        <v>2.64</v>
      </c>
      <c r="H59" s="37">
        <v>0</v>
      </c>
      <c r="I59" s="37">
        <f>ROUND(G59*H59,P4)</f>
        <v>0</v>
      </c>
      <c r="J59" s="35" t="s">
        <v>75</v>
      </c>
      <c r="O59" s="38">
        <f>I59*0.21</f>
        <v>0</v>
      </c>
      <c r="P59">
        <v>3</v>
      </c>
    </row>
    <row r="60" spans="1:16" x14ac:dyDescent="0.25">
      <c r="A60" s="32" t="s">
        <v>76</v>
      </c>
      <c r="B60" s="39"/>
      <c r="C60" s="40"/>
      <c r="D60" s="40"/>
      <c r="E60" s="41" t="s">
        <v>72</v>
      </c>
      <c r="F60" s="40"/>
      <c r="G60" s="40"/>
      <c r="H60" s="40"/>
      <c r="I60" s="40"/>
      <c r="J60" s="42"/>
    </row>
    <row r="61" spans="1:16" x14ac:dyDescent="0.25">
      <c r="A61" s="32" t="s">
        <v>120</v>
      </c>
      <c r="B61" s="39"/>
      <c r="C61" s="40"/>
      <c r="D61" s="40"/>
      <c r="E61" s="46" t="s">
        <v>444</v>
      </c>
      <c r="F61" s="40"/>
      <c r="G61" s="40"/>
      <c r="H61" s="40"/>
      <c r="I61" s="40"/>
      <c r="J61" s="42"/>
    </row>
    <row r="62" spans="1:16" ht="75" x14ac:dyDescent="0.25">
      <c r="A62" s="32" t="s">
        <v>77</v>
      </c>
      <c r="B62" s="43"/>
      <c r="C62" s="44"/>
      <c r="D62" s="44"/>
      <c r="E62" s="34" t="s">
        <v>419</v>
      </c>
      <c r="F62" s="44"/>
      <c r="G62" s="44"/>
      <c r="H62" s="44"/>
      <c r="I62" s="44"/>
      <c r="J62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49</v>
      </c>
      <c r="F2" s="15"/>
      <c r="G2" s="15"/>
      <c r="H2" s="15"/>
      <c r="I2" s="15"/>
      <c r="J2" s="17"/>
    </row>
    <row r="3" spans="1:16" x14ac:dyDescent="0.25">
      <c r="A3" s="3" t="s">
        <v>50</v>
      </c>
      <c r="B3" s="18" t="s">
        <v>51</v>
      </c>
      <c r="C3" s="49" t="s">
        <v>52</v>
      </c>
      <c r="D3" s="50"/>
      <c r="E3" s="19" t="s">
        <v>53</v>
      </c>
      <c r="F3" s="15"/>
      <c r="G3" s="15"/>
      <c r="H3" s="20" t="s">
        <v>25</v>
      </c>
      <c r="I3" s="21">
        <f>SUMIFS(I8:I11,A8:A11,"SD")</f>
        <v>0</v>
      </c>
      <c r="J3" s="17"/>
      <c r="O3">
        <v>0</v>
      </c>
      <c r="P3">
        <v>2</v>
      </c>
    </row>
    <row r="4" spans="1:16" x14ac:dyDescent="0.25">
      <c r="A4" s="3" t="s">
        <v>54</v>
      </c>
      <c r="B4" s="18" t="s">
        <v>55</v>
      </c>
      <c r="C4" s="49" t="s">
        <v>25</v>
      </c>
      <c r="D4" s="50"/>
      <c r="E4" s="19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56</v>
      </c>
      <c r="B5" s="52" t="s">
        <v>57</v>
      </c>
      <c r="C5" s="53" t="s">
        <v>58</v>
      </c>
      <c r="D5" s="53" t="s">
        <v>59</v>
      </c>
      <c r="E5" s="53" t="s">
        <v>60</v>
      </c>
      <c r="F5" s="53" t="s">
        <v>61</v>
      </c>
      <c r="G5" s="53" t="s">
        <v>62</v>
      </c>
      <c r="H5" s="53" t="s">
        <v>63</v>
      </c>
      <c r="I5" s="53"/>
      <c r="J5" s="54" t="s">
        <v>64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65</v>
      </c>
      <c r="I6" s="6" t="s">
        <v>66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67</v>
      </c>
      <c r="B8" s="27"/>
      <c r="C8" s="28" t="s">
        <v>116</v>
      </c>
      <c r="D8" s="29"/>
      <c r="E8" s="26" t="s">
        <v>129</v>
      </c>
      <c r="F8" s="29"/>
      <c r="G8" s="29"/>
      <c r="H8" s="29"/>
      <c r="I8" s="30">
        <f>SUMIFS(I9:I11,A9:A11,"P")</f>
        <v>0</v>
      </c>
      <c r="J8" s="31"/>
    </row>
    <row r="9" spans="1:16" x14ac:dyDescent="0.25">
      <c r="A9" s="32" t="s">
        <v>70</v>
      </c>
      <c r="B9" s="32">
        <v>1</v>
      </c>
      <c r="C9" s="33" t="s">
        <v>446</v>
      </c>
      <c r="D9" s="32" t="s">
        <v>72</v>
      </c>
      <c r="E9" s="34" t="s">
        <v>447</v>
      </c>
      <c r="F9" s="35" t="s">
        <v>155</v>
      </c>
      <c r="G9" s="36">
        <v>16</v>
      </c>
      <c r="H9" s="37">
        <v>0</v>
      </c>
      <c r="I9" s="37">
        <f>ROUND(G9*H9,P4)</f>
        <v>0</v>
      </c>
      <c r="J9" s="35" t="s">
        <v>75</v>
      </c>
      <c r="O9" s="38">
        <f>I9*0.21</f>
        <v>0</v>
      </c>
      <c r="P9">
        <v>3</v>
      </c>
    </row>
    <row r="10" spans="1:16" ht="45" x14ac:dyDescent="0.25">
      <c r="A10" s="32" t="s">
        <v>76</v>
      </c>
      <c r="B10" s="39"/>
      <c r="C10" s="40"/>
      <c r="D10" s="40"/>
      <c r="E10" s="34" t="s">
        <v>448</v>
      </c>
      <c r="F10" s="40"/>
      <c r="G10" s="40"/>
      <c r="H10" s="40"/>
      <c r="I10" s="40"/>
      <c r="J10" s="42"/>
    </row>
    <row r="11" spans="1:16" ht="120" x14ac:dyDescent="0.25">
      <c r="A11" s="32" t="s">
        <v>77</v>
      </c>
      <c r="B11" s="43"/>
      <c r="C11" s="44"/>
      <c r="D11" s="44"/>
      <c r="E11" s="34" t="s">
        <v>174</v>
      </c>
      <c r="F11" s="44"/>
      <c r="G11" s="44"/>
      <c r="H11" s="44"/>
      <c r="I11" s="44"/>
      <c r="J1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Rekapitulace</vt:lpstr>
      <vt:lpstr>SO 001</vt:lpstr>
      <vt:lpstr>SO 101</vt:lpstr>
      <vt:lpstr>SO 102</vt:lpstr>
      <vt:lpstr>SO 103</vt:lpstr>
      <vt:lpstr>SO 104</vt:lpstr>
      <vt:lpstr>SO 111</vt:lpstr>
      <vt:lpstr>SO 112</vt:lpstr>
      <vt:lpstr>SO 113</vt:lpstr>
      <vt:lpstr>SO 114</vt:lpstr>
      <vt:lpstr>SO 115</vt:lpstr>
      <vt:lpstr>SO 116</vt:lpstr>
      <vt:lpstr>SO 117</vt:lpstr>
      <vt:lpstr>SO 118</vt:lpstr>
      <vt:lpstr>SO 119</vt:lpstr>
      <vt:lpstr>SO 120</vt:lpstr>
      <vt:lpstr>SO 121</vt:lpstr>
      <vt:lpstr>SO 122</vt:lpstr>
      <vt:lpstr>SO 123</vt:lpstr>
      <vt:lpstr>SO 901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Havlíková</dc:creator>
  <cp:lastModifiedBy>SilProl_JL</cp:lastModifiedBy>
  <cp:lastPrinted>2025-03-31T08:21:51Z</cp:lastPrinted>
  <dcterms:created xsi:type="dcterms:W3CDTF">2025-03-30T17:40:40Z</dcterms:created>
  <dcterms:modified xsi:type="dcterms:W3CDTF">2025-03-31T08:23:20Z</dcterms:modified>
</cp:coreProperties>
</file>